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2009 eredeti" sheetId="1" r:id="rId1"/>
  </sheets>
  <definedNames>
    <definedName name="_xlnm.Print_Titles" localSheetId="0">'2009 eredeti'!$A:$C</definedName>
    <definedName name="_xlnm.Print_Area" localSheetId="0">'2009 eredeti'!$A$1:$S$26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<sst xmlns="http://schemas.openxmlformats.org/spreadsheetml/2006/main" count="46" uniqueCount="43">
  <si>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</si>
  <si>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>E Ft</t>
  </si>
  <si>
    <t>Cím szám</t>
  </si>
  <si>
    <t>Alcím szám</t>
  </si>
  <si>
    <t>Címnév            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</si>
  <si>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</si>
  <si>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</si>
  <si>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</si>
  <si>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</si>
  <si>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</si>
  <si>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</si>
  <si>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</si>
  <si>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</si>
  <si>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</si>
  <si>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</si>
  <si>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</si>
  <si>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Kölcsönök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</si>
  <si>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</si>
  <si>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</si>
  <si>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</si>
  <si>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</si>
  <si>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</si>
  <si>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</si>
  <si>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</si>
  <si>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</si>
  <si>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</si>
  <si>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</si>
  <si>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</si>
  <si>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</si>
  <si>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</si>
  <si>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</si>
  <si>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</si>
  <si>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</si>
  <si>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</si>
  <si>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</si>
  <si>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</si>
  <si>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</si>
  <si>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</si>
  <si>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</si>
  <si>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</si>
  <si>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</si>
  <si>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</si>
  <si>
    <t>Békés Megyei Múzeumok Igazgatósága, Békéscsaba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</si>
</sst>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6"/>
      <name val="Arial"/>
      <family val="2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"/>
      <family val="0"/>
    </font>
    <font>
      <b/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 wrapText="1"/>
      <protection/>
    </xf>
    <xf numFmtId="0" fontId="7" fillId="0" borderId="7" xfId="19" applyFont="1" applyBorder="1" applyAlignment="1">
      <alignment horizontal="center" vertical="center" wrapText="1"/>
      <protection/>
    </xf>
    <xf numFmtId="0" fontId="7" fillId="0" borderId="8" xfId="19" applyFont="1" applyBorder="1" applyAlignment="1">
      <alignment horizontal="center" vertical="center"/>
      <protection/>
    </xf>
    <xf numFmtId="0" fontId="13" fillId="0" borderId="9" xfId="19" applyFont="1" applyBorder="1" applyAlignment="1">
      <alignment vertical="center"/>
      <protection/>
    </xf>
    <xf numFmtId="0" fontId="7" fillId="0" borderId="9" xfId="0" applyFont="1" applyBorder="1" applyAlignment="1">
      <alignment vertical="center"/>
    </xf>
    <xf numFmtId="3" fontId="10" fillId="0" borderId="9" xfId="19" applyNumberFormat="1" applyFont="1" applyBorder="1" applyAlignment="1">
      <alignment vertical="center"/>
      <protection/>
    </xf>
    <xf numFmtId="3" fontId="10" fillId="0" borderId="10" xfId="19" applyNumberFormat="1" applyFont="1" applyBorder="1" applyAlignment="1">
      <alignment vertical="center"/>
      <protection/>
    </xf>
    <xf numFmtId="3" fontId="14" fillId="0" borderId="11" xfId="19" applyNumberFormat="1" applyFont="1" applyBorder="1" applyAlignment="1">
      <alignment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vertical="center"/>
      <protection/>
    </xf>
    <xf numFmtId="0" fontId="7" fillId="0" borderId="1" xfId="0" applyFont="1" applyBorder="1" applyAlignment="1">
      <alignment vertical="center"/>
    </xf>
    <xf numFmtId="3" fontId="10" fillId="0" borderId="1" xfId="19" applyNumberFormat="1" applyFont="1" applyBorder="1" applyAlignment="1">
      <alignment vertical="center"/>
      <protection/>
    </xf>
    <xf numFmtId="3" fontId="10" fillId="0" borderId="2" xfId="19" applyNumberFormat="1" applyFont="1" applyBorder="1" applyAlignment="1">
      <alignment vertical="center"/>
      <protection/>
    </xf>
    <xf numFmtId="3" fontId="14" fillId="0" borderId="3" xfId="19" applyNumberFormat="1" applyFont="1" applyBorder="1" applyAlignment="1">
      <alignment vertical="center"/>
      <protection/>
    </xf>
    <xf numFmtId="0" fontId="7" fillId="0" borderId="1" xfId="19" applyFont="1" applyBorder="1" applyAlignment="1">
      <alignment vertical="center"/>
      <protection/>
    </xf>
    <xf numFmtId="0" fontId="7" fillId="0" borderId="12" xfId="19" applyFont="1" applyFill="1" applyBorder="1" applyAlignment="1">
      <alignment horizontal="center" vertical="center"/>
      <protection/>
    </xf>
    <xf numFmtId="0" fontId="7" fillId="0" borderId="1" xfId="19" applyFont="1" applyFill="1" applyBorder="1" applyAlignment="1">
      <alignment vertical="center"/>
      <protection/>
    </xf>
    <xf numFmtId="0" fontId="7" fillId="0" borderId="1" xfId="0" applyFont="1" applyFill="1" applyBorder="1" applyAlignment="1">
      <alignment vertical="center"/>
    </xf>
    <xf numFmtId="3" fontId="10" fillId="0" borderId="1" xfId="19" applyNumberFormat="1" applyFont="1" applyFill="1" applyBorder="1" applyAlignment="1">
      <alignment vertical="center"/>
      <protection/>
    </xf>
    <xf numFmtId="3" fontId="14" fillId="0" borderId="1" xfId="19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7" fillId="0" borderId="12" xfId="19" applyFont="1" applyFill="1" applyBorder="1" applyAlignment="1">
      <alignment vertical="center"/>
      <protection/>
    </xf>
    <xf numFmtId="0" fontId="7" fillId="0" borderId="1" xfId="19" applyFont="1" applyFill="1" applyBorder="1" applyAlignment="1">
      <alignment horizontal="center" vertical="center"/>
      <protection/>
    </xf>
    <xf numFmtId="3" fontId="10" fillId="0" borderId="2" xfId="19" applyNumberFormat="1" applyFont="1" applyFill="1" applyBorder="1" applyAlignment="1">
      <alignment vertical="center"/>
      <protection/>
    </xf>
    <xf numFmtId="3" fontId="14" fillId="0" borderId="3" xfId="19" applyNumberFormat="1" applyFont="1" applyFill="1" applyBorder="1" applyAlignment="1">
      <alignment vertical="center"/>
      <protection/>
    </xf>
    <xf numFmtId="0" fontId="10" fillId="0" borderId="13" xfId="19" applyFont="1" applyFill="1" applyBorder="1" applyAlignment="1">
      <alignment vertical="center"/>
      <protection/>
    </xf>
    <xf numFmtId="0" fontId="10" fillId="0" borderId="14" xfId="19" applyFont="1" applyFill="1" applyBorder="1" applyAlignment="1">
      <alignment vertical="center"/>
      <protection/>
    </xf>
    <xf numFmtId="0" fontId="14" fillId="0" borderId="14" xfId="19" applyFont="1" applyFill="1" applyBorder="1" applyAlignment="1">
      <alignment vertical="center"/>
      <protection/>
    </xf>
    <xf numFmtId="3" fontId="14" fillId="0" borderId="14" xfId="19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/>
    </xf>
    <xf numFmtId="0" fontId="7" fillId="0" borderId="0" xfId="19" applyFont="1" applyBorder="1">
      <alignment/>
      <protection/>
    </xf>
    <xf numFmtId="0" fontId="13" fillId="0" borderId="0" xfId="19" applyFont="1" applyBorder="1">
      <alignment/>
      <protection/>
    </xf>
    <xf numFmtId="0" fontId="3" fillId="0" borderId="0" xfId="19" applyBorder="1">
      <alignment/>
      <protection/>
    </xf>
    <xf numFmtId="0" fontId="13" fillId="0" borderId="0" xfId="19" applyFont="1" applyBorder="1" applyAlignment="1">
      <alignment vertical="center" wrapText="1"/>
      <protection/>
    </xf>
    <xf numFmtId="0" fontId="7" fillId="0" borderId="0" xfId="19" applyFont="1" applyBorder="1" applyAlignment="1">
      <alignment vertical="center" wrapText="1"/>
      <protection/>
    </xf>
    <xf numFmtId="3" fontId="7" fillId="0" borderId="0" xfId="19" applyNumberFormat="1" applyFont="1" applyBorder="1" applyAlignment="1">
      <alignment/>
      <protection/>
    </xf>
    <xf numFmtId="0" fontId="7" fillId="0" borderId="15" xfId="1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11" fillId="0" borderId="2" xfId="19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9" fillId="0" borderId="10" xfId="19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" xfId="19" applyFont="1" applyBorder="1" applyAlignment="1">
      <alignment horizontal="center" vertical="center"/>
      <protection/>
    </xf>
    <xf numFmtId="0" fontId="8" fillId="0" borderId="17" xfId="19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22" xfId="19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19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8" fillId="0" borderId="24" xfId="19" applyFont="1" applyBorder="1" applyAlignment="1">
      <alignment horizontal="left" vertical="center" wrapText="1"/>
      <protection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90" zoomScaleNormal="90"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4" sqref="U2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44.421875" style="0" customWidth="1"/>
    <col min="4" max="4" width="11.28125" style="0" customWidth="1"/>
    <col min="5" max="5" width="9.8515625" style="0" customWidth="1"/>
    <col min="7" max="7" width="8.421875" style="0" customWidth="1"/>
    <col min="8" max="8" width="10.7109375" style="0" customWidth="1"/>
    <col min="9" max="9" width="9.57421875" style="0" customWidth="1"/>
    <col min="10" max="10" width="10.140625" style="0" customWidth="1"/>
    <col min="11" max="11" width="10.28125" style="0" customWidth="1"/>
    <col min="12" max="12" width="9.28125" style="0" customWidth="1"/>
    <col min="13" max="13" width="8.28125" style="0" customWidth="1"/>
    <col min="15" max="15" width="9.421875" style="0" customWidth="1"/>
    <col min="16" max="16" width="11.00390625" style="0" customWidth="1"/>
    <col min="17" max="17" width="8.00390625" style="0" customWidth="1"/>
    <col min="18" max="19" width="12.00390625" style="0" customWidth="1"/>
  </cols>
  <sheetData>
    <row r="1" spans="1:17" ht="2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Q1" s="1"/>
    </row>
    <row r="2" spans="1:19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3"/>
      <c r="N2" s="2"/>
      <c r="O2" s="2"/>
      <c r="P2" s="2"/>
      <c r="Q2" s="2"/>
      <c r="R2" s="2"/>
      <c r="S2" s="3" t="s">
        <v>1</v>
      </c>
    </row>
    <row r="3" spans="1:19" ht="15.75">
      <c r="A3" s="63" t="s">
        <v>2</v>
      </c>
      <c r="B3" s="65" t="s">
        <v>3</v>
      </c>
      <c r="C3" s="67" t="s">
        <v>4</v>
      </c>
      <c r="D3" s="51" t="s">
        <v>5</v>
      </c>
      <c r="E3" s="52"/>
      <c r="F3" s="52"/>
      <c r="G3" s="52"/>
      <c r="H3" s="52"/>
      <c r="I3" s="52"/>
      <c r="J3" s="52"/>
      <c r="K3" s="69"/>
      <c r="L3" s="51" t="s">
        <v>5</v>
      </c>
      <c r="M3" s="52"/>
      <c r="N3" s="52"/>
      <c r="O3" s="52"/>
      <c r="P3" s="52"/>
      <c r="Q3" s="52"/>
      <c r="R3" s="52"/>
      <c r="S3" s="53"/>
    </row>
    <row r="4" spans="1:19" ht="20.25" customHeight="1">
      <c r="A4" s="64"/>
      <c r="B4" s="66"/>
      <c r="C4" s="68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>
        <v>11</v>
      </c>
      <c r="O4" s="54">
        <v>12</v>
      </c>
      <c r="P4" s="55"/>
      <c r="Q4" s="5">
        <v>13</v>
      </c>
      <c r="R4" s="5">
        <v>14</v>
      </c>
      <c r="S4" s="6">
        <v>15</v>
      </c>
    </row>
    <row r="5" spans="1:19" ht="20.25" customHeight="1">
      <c r="A5" s="56"/>
      <c r="B5" s="58"/>
      <c r="C5" s="60"/>
      <c r="D5" s="49" t="s">
        <v>6</v>
      </c>
      <c r="E5" s="49" t="s">
        <v>7</v>
      </c>
      <c r="F5" s="49" t="s">
        <v>8</v>
      </c>
      <c r="G5" s="49" t="s">
        <v>9</v>
      </c>
      <c r="H5" s="49" t="s">
        <v>10</v>
      </c>
      <c r="I5" s="49" t="s">
        <v>11</v>
      </c>
      <c r="J5" s="49" t="s">
        <v>12</v>
      </c>
      <c r="K5" s="49" t="s">
        <v>13</v>
      </c>
      <c r="L5" s="45" t="s">
        <v>14</v>
      </c>
      <c r="M5" s="45" t="s">
        <v>15</v>
      </c>
      <c r="N5" s="45" t="s">
        <v>16</v>
      </c>
      <c r="O5" s="47" t="s">
        <v>17</v>
      </c>
      <c r="P5" s="48"/>
      <c r="Q5" s="7"/>
      <c r="R5" s="7"/>
      <c r="S5" s="8"/>
    </row>
    <row r="6" spans="1:19" ht="54" customHeight="1" thickBot="1">
      <c r="A6" s="57"/>
      <c r="B6" s="59"/>
      <c r="C6" s="61"/>
      <c r="D6" s="50"/>
      <c r="E6" s="50"/>
      <c r="F6" s="50"/>
      <c r="G6" s="50"/>
      <c r="H6" s="50"/>
      <c r="I6" s="50"/>
      <c r="J6" s="50"/>
      <c r="K6" s="50"/>
      <c r="L6" s="46"/>
      <c r="M6" s="46"/>
      <c r="N6" s="46"/>
      <c r="O6" s="9" t="s">
        <v>18</v>
      </c>
      <c r="P6" s="9" t="s">
        <v>19</v>
      </c>
      <c r="Q6" s="9" t="s">
        <v>20</v>
      </c>
      <c r="R6" s="9" t="s">
        <v>21</v>
      </c>
      <c r="S6" s="10" t="s">
        <v>22</v>
      </c>
    </row>
    <row r="7" spans="1:19" ht="19.5" customHeight="1">
      <c r="A7" s="11">
        <v>1</v>
      </c>
      <c r="B7" s="12"/>
      <c r="C7" s="13" t="s">
        <v>23</v>
      </c>
      <c r="D7" s="14">
        <v>273500</v>
      </c>
      <c r="E7" s="14">
        <v>0</v>
      </c>
      <c r="F7" s="14">
        <v>5000</v>
      </c>
      <c r="G7" s="14">
        <v>0</v>
      </c>
      <c r="H7" s="14">
        <v>1258796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0</v>
      </c>
      <c r="O7" s="15">
        <v>10000</v>
      </c>
      <c r="P7" s="15">
        <v>0</v>
      </c>
      <c r="Q7" s="15">
        <v>0</v>
      </c>
      <c r="R7" s="15">
        <v>0</v>
      </c>
      <c r="S7" s="16">
        <f>SUM(D7:R7)</f>
        <v>1547296</v>
      </c>
    </row>
    <row r="8" spans="1:19" ht="15.75" customHeight="1">
      <c r="A8" s="17">
        <v>2</v>
      </c>
      <c r="B8" s="18"/>
      <c r="C8" s="19" t="s">
        <v>24</v>
      </c>
      <c r="D8" s="20">
        <v>173000</v>
      </c>
      <c r="E8" s="20">
        <v>0</v>
      </c>
      <c r="F8" s="20">
        <v>0</v>
      </c>
      <c r="G8" s="20">
        <v>0</v>
      </c>
      <c r="H8" s="20">
        <v>613680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2">
        <f aca="true" t="shared" si="0" ref="S8:S19">SUM(D8:R8)</f>
        <v>786680</v>
      </c>
    </row>
    <row r="9" spans="1:19" ht="15.75" customHeight="1">
      <c r="A9" s="17">
        <v>3</v>
      </c>
      <c r="B9" s="23"/>
      <c r="C9" s="19" t="s">
        <v>25</v>
      </c>
      <c r="D9" s="20">
        <v>60000</v>
      </c>
      <c r="E9" s="20">
        <v>0</v>
      </c>
      <c r="F9" s="20">
        <v>0</v>
      </c>
      <c r="G9" s="20">
        <v>0</v>
      </c>
      <c r="H9" s="20">
        <v>349746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2">
        <f t="shared" si="0"/>
        <v>409746</v>
      </c>
    </row>
    <row r="10" spans="1:19" ht="15.75" customHeight="1">
      <c r="A10" s="17">
        <v>4</v>
      </c>
      <c r="B10" s="23"/>
      <c r="C10" s="19" t="s">
        <v>26</v>
      </c>
      <c r="D10" s="20">
        <v>750000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8660000</v>
      </c>
      <c r="L10" s="20">
        <v>140000</v>
      </c>
      <c r="M10" s="20">
        <v>0</v>
      </c>
      <c r="N10" s="21">
        <v>0</v>
      </c>
      <c r="O10" s="21">
        <v>20000</v>
      </c>
      <c r="P10" s="21">
        <v>480000</v>
      </c>
      <c r="Q10" s="21">
        <v>0</v>
      </c>
      <c r="R10" s="21">
        <v>0</v>
      </c>
      <c r="S10" s="22">
        <f t="shared" si="0"/>
        <v>10050000</v>
      </c>
    </row>
    <row r="11" spans="1:19" ht="15.75" customHeight="1">
      <c r="A11" s="17">
        <v>5</v>
      </c>
      <c r="B11" s="23"/>
      <c r="C11" s="19" t="s">
        <v>27</v>
      </c>
      <c r="D11" s="20">
        <v>101564</v>
      </c>
      <c r="E11" s="20">
        <v>0</v>
      </c>
      <c r="F11" s="20">
        <v>0</v>
      </c>
      <c r="G11" s="20">
        <v>0</v>
      </c>
      <c r="H11" s="20">
        <v>872668</v>
      </c>
      <c r="I11" s="20">
        <v>0</v>
      </c>
      <c r="J11" s="20">
        <v>0</v>
      </c>
      <c r="K11" s="20">
        <v>23500</v>
      </c>
      <c r="L11" s="20">
        <v>0</v>
      </c>
      <c r="M11" s="20">
        <v>0</v>
      </c>
      <c r="N11" s="21">
        <v>0</v>
      </c>
      <c r="O11" s="21">
        <v>63558</v>
      </c>
      <c r="P11" s="21">
        <v>4310</v>
      </c>
      <c r="Q11" s="21">
        <v>0</v>
      </c>
      <c r="R11" s="21">
        <v>0</v>
      </c>
      <c r="S11" s="22">
        <f t="shared" si="0"/>
        <v>1065600</v>
      </c>
    </row>
    <row r="12" spans="1:19" ht="15.75" customHeight="1">
      <c r="A12" s="17">
        <v>6</v>
      </c>
      <c r="B12" s="23"/>
      <c r="C12" s="19" t="s">
        <v>28</v>
      </c>
      <c r="D12" s="20">
        <v>600000</v>
      </c>
      <c r="E12" s="20">
        <v>0</v>
      </c>
      <c r="F12" s="20">
        <v>0</v>
      </c>
      <c r="G12" s="20">
        <v>0</v>
      </c>
      <c r="H12" s="20">
        <v>915231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  <c r="O12" s="21">
        <v>104046</v>
      </c>
      <c r="P12" s="21">
        <v>4000</v>
      </c>
      <c r="Q12" s="21">
        <v>0</v>
      </c>
      <c r="R12" s="21">
        <v>0</v>
      </c>
      <c r="S12" s="22">
        <f t="shared" si="0"/>
        <v>1623277</v>
      </c>
    </row>
    <row r="13" spans="1:19" ht="15.75" customHeight="1">
      <c r="A13" s="17">
        <v>7</v>
      </c>
      <c r="B13" s="23"/>
      <c r="C13" s="19" t="s">
        <v>29</v>
      </c>
      <c r="D13" s="20">
        <v>425000</v>
      </c>
      <c r="E13" s="20">
        <v>0</v>
      </c>
      <c r="F13" s="20">
        <v>0</v>
      </c>
      <c r="G13" s="20">
        <v>0</v>
      </c>
      <c r="H13" s="20">
        <v>733358</v>
      </c>
      <c r="I13" s="20">
        <v>0</v>
      </c>
      <c r="J13" s="20">
        <v>0</v>
      </c>
      <c r="K13" s="20">
        <v>50000</v>
      </c>
      <c r="L13" s="20">
        <v>0</v>
      </c>
      <c r="M13" s="20">
        <v>0</v>
      </c>
      <c r="N13" s="21">
        <v>0</v>
      </c>
      <c r="O13" s="21">
        <v>101121</v>
      </c>
      <c r="P13" s="21">
        <v>29080</v>
      </c>
      <c r="Q13" s="21">
        <v>0</v>
      </c>
      <c r="R13" s="21">
        <v>0</v>
      </c>
      <c r="S13" s="22">
        <f t="shared" si="0"/>
        <v>1338559</v>
      </c>
    </row>
    <row r="14" spans="1:19" ht="15.75" customHeight="1">
      <c r="A14" s="17">
        <v>8</v>
      </c>
      <c r="B14" s="23"/>
      <c r="C14" s="19" t="s">
        <v>30</v>
      </c>
      <c r="D14" s="20">
        <v>102500</v>
      </c>
      <c r="E14" s="20">
        <v>0</v>
      </c>
      <c r="F14" s="20">
        <v>0</v>
      </c>
      <c r="G14" s="20">
        <v>0</v>
      </c>
      <c r="H14" s="20">
        <f>611600+50000</f>
        <v>661600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2">
        <f>SUM(D14:R14)</f>
        <v>764100</v>
      </c>
    </row>
    <row r="15" spans="1:19" ht="15.75" customHeight="1">
      <c r="A15" s="17">
        <v>9</v>
      </c>
      <c r="B15" s="23"/>
      <c r="C15" s="19" t="s">
        <v>31</v>
      </c>
      <c r="D15" s="20">
        <v>4000</v>
      </c>
      <c r="E15" s="20">
        <v>0</v>
      </c>
      <c r="F15" s="20">
        <v>0</v>
      </c>
      <c r="G15" s="20">
        <v>0</v>
      </c>
      <c r="H15" s="20">
        <v>59750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1">
        <v>3000</v>
      </c>
      <c r="P15" s="21">
        <v>0</v>
      </c>
      <c r="Q15" s="21">
        <v>0</v>
      </c>
      <c r="R15" s="21">
        <v>0</v>
      </c>
      <c r="S15" s="22">
        <f t="shared" si="0"/>
        <v>66750</v>
      </c>
    </row>
    <row r="16" spans="1:19" ht="15.75" customHeight="1">
      <c r="A16" s="17">
        <v>10</v>
      </c>
      <c r="B16" s="23"/>
      <c r="C16" s="19" t="s">
        <v>32</v>
      </c>
      <c r="D16" s="20">
        <v>70000</v>
      </c>
      <c r="E16" s="20">
        <v>0</v>
      </c>
      <c r="F16" s="20">
        <v>0</v>
      </c>
      <c r="G16" s="20">
        <v>0</v>
      </c>
      <c r="H16" s="20">
        <v>80850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1">
        <v>25000</v>
      </c>
      <c r="P16" s="21">
        <v>0</v>
      </c>
      <c r="Q16" s="21">
        <v>0</v>
      </c>
      <c r="R16" s="21">
        <v>0</v>
      </c>
      <c r="S16" s="22">
        <f t="shared" si="0"/>
        <v>175850</v>
      </c>
    </row>
    <row r="17" spans="1:19" ht="15.75" customHeight="1">
      <c r="A17" s="17">
        <f>A16+1</f>
        <v>11</v>
      </c>
      <c r="B17" s="23"/>
      <c r="C17" s="19" t="s">
        <v>42</v>
      </c>
      <c r="D17" s="20">
        <v>126770</v>
      </c>
      <c r="E17" s="20">
        <v>0</v>
      </c>
      <c r="F17" s="20">
        <v>0</v>
      </c>
      <c r="G17" s="20">
        <v>0</v>
      </c>
      <c r="H17" s="20">
        <v>70000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21">
        <v>40000</v>
      </c>
      <c r="P17" s="21">
        <v>110000</v>
      </c>
      <c r="Q17" s="21">
        <v>0</v>
      </c>
      <c r="R17" s="21">
        <v>0</v>
      </c>
      <c r="S17" s="22">
        <f t="shared" si="0"/>
        <v>346770</v>
      </c>
    </row>
    <row r="18" spans="1:19" ht="15.75" customHeight="1">
      <c r="A18" s="17">
        <f>A17+1</f>
        <v>12</v>
      </c>
      <c r="B18" s="23"/>
      <c r="C18" s="19" t="s">
        <v>33</v>
      </c>
      <c r="D18" s="20">
        <v>1850</v>
      </c>
      <c r="E18" s="20">
        <v>0</v>
      </c>
      <c r="F18" s="20">
        <v>0</v>
      </c>
      <c r="G18" s="20">
        <v>0</v>
      </c>
      <c r="H18" s="20">
        <v>75000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1">
        <v>11860</v>
      </c>
      <c r="P18" s="21">
        <v>0</v>
      </c>
      <c r="Q18" s="21">
        <v>0</v>
      </c>
      <c r="R18" s="21">
        <v>0</v>
      </c>
      <c r="S18" s="22">
        <f t="shared" si="0"/>
        <v>88710</v>
      </c>
    </row>
    <row r="19" spans="1:19" ht="15.75" customHeight="1">
      <c r="A19" s="17">
        <f>A18+1</f>
        <v>13</v>
      </c>
      <c r="B19" s="23"/>
      <c r="C19" s="19" t="s">
        <v>34</v>
      </c>
      <c r="D19" s="20">
        <v>120000</v>
      </c>
      <c r="E19" s="20">
        <v>0</v>
      </c>
      <c r="F19" s="20">
        <v>0</v>
      </c>
      <c r="G19" s="20">
        <v>0</v>
      </c>
      <c r="H19" s="20">
        <v>165000</v>
      </c>
      <c r="I19" s="20">
        <v>0</v>
      </c>
      <c r="J19" s="20">
        <v>0</v>
      </c>
      <c r="K19" s="20">
        <v>2000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2">
        <f t="shared" si="0"/>
        <v>287000</v>
      </c>
    </row>
    <row r="20" spans="1:19" s="29" customFormat="1" ht="15.75" customHeight="1">
      <c r="A20" s="24">
        <v>15</v>
      </c>
      <c r="B20" s="25"/>
      <c r="C20" s="26" t="s">
        <v>35</v>
      </c>
      <c r="D20" s="27">
        <f aca="true" t="shared" si="1" ref="D20:S20">SUM(D7:D19)</f>
        <v>2808184</v>
      </c>
      <c r="E20" s="27">
        <v>0</v>
      </c>
      <c r="F20" s="27">
        <f t="shared" si="1"/>
        <v>5000</v>
      </c>
      <c r="G20" s="27">
        <v>0</v>
      </c>
      <c r="H20" s="27">
        <f t="shared" si="1"/>
        <v>5855679</v>
      </c>
      <c r="I20" s="27">
        <f t="shared" si="1"/>
        <v>0</v>
      </c>
      <c r="J20" s="27">
        <f t="shared" si="1"/>
        <v>0</v>
      </c>
      <c r="K20" s="27">
        <f t="shared" si="1"/>
        <v>8735500</v>
      </c>
      <c r="L20" s="27">
        <f t="shared" si="1"/>
        <v>140000</v>
      </c>
      <c r="M20" s="27">
        <f t="shared" si="1"/>
        <v>0</v>
      </c>
      <c r="N20" s="27">
        <f t="shared" si="1"/>
        <v>0</v>
      </c>
      <c r="O20" s="27">
        <f t="shared" si="1"/>
        <v>378585</v>
      </c>
      <c r="P20" s="27">
        <f t="shared" si="1"/>
        <v>627390</v>
      </c>
      <c r="Q20" s="27">
        <f t="shared" si="1"/>
        <v>0</v>
      </c>
      <c r="R20" s="27">
        <f t="shared" si="1"/>
        <v>0</v>
      </c>
      <c r="S20" s="28">
        <f t="shared" si="1"/>
        <v>18550338</v>
      </c>
    </row>
    <row r="21" spans="1:19" s="29" customFormat="1" ht="15.75" customHeight="1">
      <c r="A21" s="24">
        <v>16</v>
      </c>
      <c r="B21" s="25"/>
      <c r="C21" s="25" t="s">
        <v>36</v>
      </c>
      <c r="D21" s="27">
        <f>D22</f>
        <v>680226</v>
      </c>
      <c r="E21" s="27">
        <v>2402861</v>
      </c>
      <c r="F21" s="27">
        <f>F22</f>
        <v>506750</v>
      </c>
      <c r="G21" s="27">
        <v>0</v>
      </c>
      <c r="H21" s="27">
        <f>-5805679-50000</f>
        <v>-5855679</v>
      </c>
      <c r="I21" s="27">
        <v>0</v>
      </c>
      <c r="J21" s="27">
        <f>J22+J23+J24+J25</f>
        <v>4517812</v>
      </c>
      <c r="K21" s="27">
        <f>K22+K23+K24+K25</f>
        <v>613953</v>
      </c>
      <c r="L21" s="27">
        <v>315000</v>
      </c>
      <c r="M21" s="27">
        <f>SUM(M22:M25)</f>
        <v>0</v>
      </c>
      <c r="N21" s="27">
        <v>30000</v>
      </c>
      <c r="O21" s="27">
        <f>O22</f>
        <v>336700</v>
      </c>
      <c r="P21" s="27">
        <f>P22</f>
        <v>2628962</v>
      </c>
      <c r="Q21" s="27">
        <f>SUM(Q22:Q25)</f>
        <v>0</v>
      </c>
      <c r="R21" s="27">
        <f>SUM(R22:R25)</f>
        <v>0</v>
      </c>
      <c r="S21" s="28">
        <f>SUM(D21:R21)</f>
        <v>6176585</v>
      </c>
    </row>
    <row r="22" spans="1:19" s="29" customFormat="1" ht="15.75" customHeight="1">
      <c r="A22" s="30"/>
      <c r="B22" s="31">
        <v>1</v>
      </c>
      <c r="C22" s="26" t="s">
        <v>37</v>
      </c>
      <c r="D22" s="27">
        <v>680226</v>
      </c>
      <c r="E22" s="27">
        <v>2402861</v>
      </c>
      <c r="F22" s="27">
        <v>506750</v>
      </c>
      <c r="G22" s="27">
        <v>0</v>
      </c>
      <c r="H22" s="27">
        <f>-5805679-50000</f>
        <v>-5855679</v>
      </c>
      <c r="I22" s="27">
        <v>0</v>
      </c>
      <c r="J22" s="27">
        <v>4515211</v>
      </c>
      <c r="K22" s="27">
        <v>613593</v>
      </c>
      <c r="L22" s="27">
        <v>315000</v>
      </c>
      <c r="M22" s="27">
        <v>0</v>
      </c>
      <c r="N22" s="32">
        <v>30000</v>
      </c>
      <c r="O22" s="32">
        <v>336700</v>
      </c>
      <c r="P22" s="32">
        <v>2628962</v>
      </c>
      <c r="Q22" s="32">
        <v>0</v>
      </c>
      <c r="R22" s="32">
        <v>0</v>
      </c>
      <c r="S22" s="33">
        <f>SUM(D22:R22)</f>
        <v>6173624</v>
      </c>
    </row>
    <row r="23" spans="1:19" s="29" customFormat="1" ht="15.75" customHeight="1">
      <c r="A23" s="30"/>
      <c r="B23" s="31">
        <v>2</v>
      </c>
      <c r="C23" s="26" t="s">
        <v>38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867</v>
      </c>
      <c r="K23" s="27">
        <v>120</v>
      </c>
      <c r="L23" s="27">
        <v>0</v>
      </c>
      <c r="M23" s="27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f>SUM(D23:R23)</f>
        <v>987</v>
      </c>
    </row>
    <row r="24" spans="1:19" s="29" customFormat="1" ht="15.75" customHeight="1">
      <c r="A24" s="30"/>
      <c r="B24" s="31">
        <v>3</v>
      </c>
      <c r="C24" s="26" t="s">
        <v>39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867</v>
      </c>
      <c r="K24" s="27">
        <v>120</v>
      </c>
      <c r="L24" s="27">
        <v>0</v>
      </c>
      <c r="M24" s="27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f>SUM(D24:R24)</f>
        <v>987</v>
      </c>
    </row>
    <row r="25" spans="1:19" s="29" customFormat="1" ht="15.75" customHeight="1">
      <c r="A25" s="30"/>
      <c r="B25" s="31">
        <v>4</v>
      </c>
      <c r="C25" s="25" t="s">
        <v>40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867</v>
      </c>
      <c r="K25" s="27">
        <v>120</v>
      </c>
      <c r="L25" s="27">
        <v>0</v>
      </c>
      <c r="M25" s="27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f>SUM(D25:R25)</f>
        <v>987</v>
      </c>
    </row>
    <row r="26" spans="1:19" s="38" customFormat="1" ht="24" customHeight="1" thickBot="1">
      <c r="A26" s="34"/>
      <c r="B26" s="35"/>
      <c r="C26" s="36" t="s">
        <v>41</v>
      </c>
      <c r="D26" s="37">
        <f aca="true" t="shared" si="2" ref="D26:S26">+D20+D21</f>
        <v>3488410</v>
      </c>
      <c r="E26" s="37">
        <f t="shared" si="2"/>
        <v>2402861</v>
      </c>
      <c r="F26" s="37">
        <f t="shared" si="2"/>
        <v>511750</v>
      </c>
      <c r="G26" s="37">
        <v>0</v>
      </c>
      <c r="H26" s="37">
        <v>0</v>
      </c>
      <c r="I26" s="37">
        <f t="shared" si="2"/>
        <v>0</v>
      </c>
      <c r="J26" s="37">
        <f t="shared" si="2"/>
        <v>4517812</v>
      </c>
      <c r="K26" s="37">
        <f t="shared" si="2"/>
        <v>9349453</v>
      </c>
      <c r="L26" s="37">
        <f t="shared" si="2"/>
        <v>455000</v>
      </c>
      <c r="M26" s="37">
        <f t="shared" si="2"/>
        <v>0</v>
      </c>
      <c r="N26" s="37">
        <f t="shared" si="2"/>
        <v>30000</v>
      </c>
      <c r="O26" s="37">
        <f t="shared" si="2"/>
        <v>715285</v>
      </c>
      <c r="P26" s="37">
        <f t="shared" si="2"/>
        <v>3256352</v>
      </c>
      <c r="Q26" s="37">
        <f t="shared" si="2"/>
        <v>0</v>
      </c>
      <c r="R26" s="37">
        <f t="shared" si="2"/>
        <v>0</v>
      </c>
      <c r="S26" s="37">
        <f>+S20+S21</f>
        <v>24726923</v>
      </c>
    </row>
    <row r="27" spans="1:19" ht="12.75">
      <c r="A27" s="39"/>
      <c r="B27" s="39"/>
      <c r="C27" s="40" t="s">
        <v>0</v>
      </c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.75">
      <c r="A28" s="39"/>
      <c r="B28" s="39"/>
      <c r="C28" s="42"/>
      <c r="D28" s="43"/>
      <c r="E28" s="43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.75">
      <c r="A29" s="39"/>
      <c r="B29" s="39"/>
      <c r="C29" s="39"/>
      <c r="D29" s="44"/>
      <c r="E29" s="4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.75">
      <c r="A30" s="39"/>
      <c r="B30" s="39"/>
      <c r="C30" s="39"/>
      <c r="D30" s="44"/>
      <c r="E30" s="4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.75">
      <c r="A31" s="39"/>
      <c r="B31" s="39"/>
      <c r="C31" s="39"/>
      <c r="D31" s="44"/>
      <c r="E31" s="4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.75">
      <c r="A32" s="39"/>
      <c r="B32" s="39"/>
      <c r="C32" s="39"/>
      <c r="D32" s="44"/>
      <c r="E32" s="4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.75">
      <c r="A33" s="39"/>
      <c r="B33" s="39"/>
      <c r="C33" s="39"/>
      <c r="D33" s="44"/>
      <c r="E33" s="44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.75">
      <c r="A34" s="39"/>
      <c r="B34" s="39"/>
      <c r="C34" s="39"/>
      <c r="D34" s="44"/>
      <c r="E34" s="4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.75">
      <c r="A35" s="39"/>
      <c r="B35" s="39"/>
      <c r="C35" s="39"/>
      <c r="D35" s="44"/>
      <c r="E35" s="4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.75">
      <c r="A36" s="39"/>
      <c r="B36" s="39"/>
      <c r="C36" s="39"/>
      <c r="D36" s="44"/>
      <c r="E36" s="44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.75">
      <c r="A37" s="39"/>
      <c r="B37" s="39"/>
      <c r="C37" s="39"/>
      <c r="D37" s="44"/>
      <c r="E37" s="44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.75">
      <c r="A38" s="39"/>
      <c r="B38" s="39"/>
      <c r="C38" s="39"/>
      <c r="D38" s="44"/>
      <c r="E38" s="4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</sheetData>
  <mergeCells count="22">
    <mergeCell ref="A1:K1"/>
    <mergeCell ref="A3:A4"/>
    <mergeCell ref="B3:B4"/>
    <mergeCell ref="C3:C4"/>
    <mergeCell ref="D3:K3"/>
    <mergeCell ref="L3:S3"/>
    <mergeCell ref="O4:P4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P5"/>
    <mergeCell ref="I5:I6"/>
    <mergeCell ref="J5:J6"/>
    <mergeCell ref="K5:K6"/>
    <mergeCell ref="L5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geOrder="overThenDown" paperSize="9" scale="94" r:id="rId1"/>
  <headerFooter alignWithMargins="0">
    <oddHeader>&amp;L"B" változat&amp;C
&amp;"Arial,Félkövér"&amp;12A Békés Megyei Önkormányzat intézményeinek 2009. évi eredeti bevételi előirányzatai&amp;RA költségvetési rendelettervezet 1. sz. melléklete</oddHeader>
    <oddFooter>&amp;C
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benedekne</dc:creator>
  <cp:keywords/>
  <dc:description/>
  <cp:lastModifiedBy>grohne</cp:lastModifiedBy>
  <cp:lastPrinted>2009-01-30T07:46:16Z</cp:lastPrinted>
  <dcterms:created xsi:type="dcterms:W3CDTF">2008-12-04T09:09:46Z</dcterms:created>
  <dcterms:modified xsi:type="dcterms:W3CDTF">2009-02-12T08:39:03Z</dcterms:modified>
  <cp:category/>
  <cp:version/>
  <cp:contentType/>
  <cp:contentStatus/>
</cp:coreProperties>
</file>