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40" activeTab="0"/>
  </bookViews>
  <sheets>
    <sheet name="2009 eredeti" sheetId="1" r:id="rId1"/>
    <sheet name="000" sheetId="2" r:id="rId2"/>
    <sheet name="június" sheetId="3" r:id="rId3"/>
    <sheet name="szept" sheetId="4" r:id="rId4"/>
    <sheet name="dec" sheetId="5" r:id="rId5"/>
    <sheet name="Munka12" sheetId="6" r:id="rId6"/>
    <sheet name="hasonlítás" sheetId="7" r:id="rId7"/>
  </sheets>
  <definedNames>
    <definedName name="_xlnm.Print_Area" localSheetId="1">'000'!$A$1:$B$39</definedName>
    <definedName name="_xlnm.Print_Area" localSheetId="0">'2009 eredeti'!$A$1:$B$23</definedName>
    <definedName name="_xlnm.Print_Area" localSheetId="4">'dec'!$A$1:$B$56</definedName>
    <definedName name="_xlnm.Print_Area" localSheetId="6">'hasonlítás'!$A$1:$D$35</definedName>
    <definedName name="_xlnm.Print_Area" localSheetId="2">'június'!$A$1:$B$39</definedName>
    <definedName name="_xlnm.Print_Area" localSheetId="3">'szept'!$A$1:$B$43</definedName>
  </definedNames>
  <calcPr fullCalcOnLoad="1"/>
</workbook>
</file>

<file path=xl/sharedStrings.xml><?xml version="1.0" encoding="utf-8"?>
<sst xmlns="http://schemas.openxmlformats.org/spreadsheetml/2006/main" count="232" uniqueCount="84">
  <si>
    <t>átadási kötelezettségeinek bemutatása</t>
  </si>
  <si>
    <t>Adatok E Ft</t>
  </si>
  <si>
    <t>Megnevezés</t>
  </si>
  <si>
    <t>2006. év</t>
  </si>
  <si>
    <t>Működési célú</t>
  </si>
  <si>
    <t>Alapítványok támogatása</t>
  </si>
  <si>
    <t>Megyei Önkormányzat külkapcsolataihoz kötődő átadás</t>
  </si>
  <si>
    <t>Bursa Hungarica ösztöndíj rendszer</t>
  </si>
  <si>
    <t>Békés Airport Kft pótbefizetési kötelezettség és működési támogatás</t>
  </si>
  <si>
    <t>Történelmi egyházak támogatása</t>
  </si>
  <si>
    <t>Békés-Tarhosi Zenei Napok rendezvényének támogatása</t>
  </si>
  <si>
    <t>Fogyatékosok sport rendezvényének támogatása</t>
  </si>
  <si>
    <t>Versenysport támogatása</t>
  </si>
  <si>
    <t>Illetékhivatal pénzeszköz átadása</t>
  </si>
  <si>
    <t xml:space="preserve">Roma ösztöndíj                                                             </t>
  </si>
  <si>
    <t>Közoktatási Közalapítvány támogatása</t>
  </si>
  <si>
    <t>Bizottsági mecenatúra</t>
  </si>
  <si>
    <t>Filharmóniai rendezvények támogatása</t>
  </si>
  <si>
    <t>Működési célú összesen:</t>
  </si>
  <si>
    <t>Fejlesztési célú</t>
  </si>
  <si>
    <t>Intézmények közműfejlesztési hozzájárulása</t>
  </si>
  <si>
    <t>Fejlesztési célú összesen:</t>
  </si>
  <si>
    <t>Mindösszesen:</t>
  </si>
  <si>
    <t>Békés Airport Kft pótbefizetési kötelezettség</t>
  </si>
  <si>
    <t>2007. év</t>
  </si>
  <si>
    <t>Békés Megyei Vállalkozásfejlesztési Közalapítványnak turisztikai feladatokhoz</t>
  </si>
  <si>
    <t>Civil szervezetek támogatása az Önkormányzati Hivatal költségvetéséből</t>
  </si>
  <si>
    <t>2008.évi olimpiai felkészülés támogatása</t>
  </si>
  <si>
    <t>A Békés Megyei Önkormányzati Hivatal 2007. évi  pénzeszköz</t>
  </si>
  <si>
    <t>Gyulai Várszínház</t>
  </si>
  <si>
    <t>1956-os emlékünnepség megrendezése</t>
  </si>
  <si>
    <t>Utazás 2005. Turisztikai kiállítás</t>
  </si>
  <si>
    <t>Nem önkormányzati KV intézmények ellenőrzése</t>
  </si>
  <si>
    <t>2006. Évi Ogy-i és Önkormányzati Képviselő választás lebonyolítása</t>
  </si>
  <si>
    <t>Vésztő-Mágori szobor elkészítéséhez hozzájárulás</t>
  </si>
  <si>
    <t xml:space="preserve">2007. évi összeg tartalékban </t>
  </si>
  <si>
    <t>A Békés Megyei Önkormányzati Hivatal 2008. évi  pénzeszköz</t>
  </si>
  <si>
    <t>2008. év</t>
  </si>
  <si>
    <t xml:space="preserve">Ösztöndíjak                                                             </t>
  </si>
  <si>
    <t>Kisebbségi Önkormányzatok támogatása</t>
  </si>
  <si>
    <t xml:space="preserve">Thermál Konsulting Kft. müködés támogatása  </t>
  </si>
  <si>
    <t>Népszavazás</t>
  </si>
  <si>
    <t>Civil szervezetek támogatása</t>
  </si>
  <si>
    <t>Pekingi Nyári Olimpiára történő felkészülés támogatása</t>
  </si>
  <si>
    <t xml:space="preserve">Békés Megyei Vállalkozásfejlesztési Közalapítványnak  </t>
  </si>
  <si>
    <t>Békés Tourist Kft. DKMT üzletrész megvásárlása, tagdíj és működési támogatás</t>
  </si>
  <si>
    <t>Békés Airport Kft. működési támogatás</t>
  </si>
  <si>
    <t>Marketing keret</t>
  </si>
  <si>
    <t>Ortodox Egyház/Filharmónia Kht. segélykoncert támogatása</t>
  </si>
  <si>
    <t>Magyar Speciális Olimpiai Szövetség támogatása</t>
  </si>
  <si>
    <t>Békés Megyei Diáksport Tanács</t>
  </si>
  <si>
    <t>Junior Standard tánc vb-n való részvétel</t>
  </si>
  <si>
    <t>Salakmotoros EB-futam támogatása</t>
  </si>
  <si>
    <t>Békés Megyei Népművészeti Egyesület (textiles konferencia)</t>
  </si>
  <si>
    <t>Szarvasért Alapítvány támogatása</t>
  </si>
  <si>
    <t>Sportegyesületek támogatása</t>
  </si>
  <si>
    <t>Ortodox Egyház templom újjáépítés</t>
  </si>
  <si>
    <t>Békés Megyei Körös-menti Szociális Centrum emelt szintű ellátás</t>
  </si>
  <si>
    <t xml:space="preserve"> </t>
  </si>
  <si>
    <t>Békéscsabai Repülőtér hangár építés, parkoló, út, víz- és szennyvíz ellátás munkálatai</t>
  </si>
  <si>
    <t>Lökösháza képzőművész támogatás</t>
  </si>
  <si>
    <t xml:space="preserve">Békéscsaba buszpályaudvar ifjúsági váró kialakítása </t>
  </si>
  <si>
    <t>Thermál Consulting Kft. részére "Nagyprojekt" előkészítése</t>
  </si>
  <si>
    <t>Thermál Consulting Kft. támogatása és marketing keret</t>
  </si>
  <si>
    <t>? 250e</t>
  </si>
  <si>
    <t>4000 ?</t>
  </si>
  <si>
    <t>Körös-völgyi Szimfonikus Zenekar támogatása</t>
  </si>
  <si>
    <t>Thermál Consulting Kft. 2009. évi feladataira</t>
  </si>
  <si>
    <t>BMVA 2009. évi turisztikai feladataira</t>
  </si>
  <si>
    <t>BMVA Klasztermenedzsment és IKSZT pályázatok saját erő</t>
  </si>
  <si>
    <t>Kárpátaljai Magyar Főiskoláért Alapítvány támogatása</t>
  </si>
  <si>
    <t>Képviselői felajánlások</t>
  </si>
  <si>
    <t>SZIME Békés Megyei Tagozatat támogatása</t>
  </si>
  <si>
    <t>Békéscsabai Atlétikai Club támogatása</t>
  </si>
  <si>
    <t>Pro Minoritate Alapítvány támogatása</t>
  </si>
  <si>
    <t>Mezőkovácsháza útfelújítás</t>
  </si>
  <si>
    <t>Bursa Hungarica ösztöndíj rendszer 2009. évi</t>
  </si>
  <si>
    <t>Tatárjárás</t>
  </si>
  <si>
    <t>Battonyai Szerb Általános Iskola és óvoda tűzkár támogatás</t>
  </si>
  <si>
    <t>valmi van nálam</t>
  </si>
  <si>
    <t>A Békés Megyei Önkormányzati Hivatal 2009. évi  pénzeszköz</t>
  </si>
  <si>
    <t>2009. év</t>
  </si>
  <si>
    <t>Fogyatékkal élők sport rendezvényének támogatása</t>
  </si>
  <si>
    <t xml:space="preserve">Körös-völgyi Szinfónikus Zenekar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</si>
</sst>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14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8" xfId="0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5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8" xfId="0" applyNumberFormat="1" applyFont="1" applyBorder="1" applyAlignment="1" quotePrefix="1">
      <alignment horizontal="left" vertical="center" wrapText="1"/>
    </xf>
    <xf numFmtId="0" fontId="0" fillId="0" borderId="7" xfId="0" applyFont="1" applyBorder="1" applyAlignment="1" quotePrefix="1">
      <alignment horizontal="left" wrapText="1"/>
    </xf>
    <xf numFmtId="0" fontId="5" fillId="0" borderId="13" xfId="0" applyFont="1" applyBorder="1" applyAlignment="1">
      <alignment horizontal="center" wrapText="1"/>
    </xf>
    <xf numFmtId="3" fontId="0" fillId="0" borderId="17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 quotePrefix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/>
    </xf>
    <xf numFmtId="3" fontId="6" fillId="0" borderId="37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3" fontId="6" fillId="2" borderId="19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2" xfId="0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3" fontId="6" fillId="0" borderId="25" xfId="0" applyNumberFormat="1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35" xfId="0" applyFont="1" applyBorder="1" applyAlignment="1">
      <alignment vertical="center"/>
    </xf>
    <xf numFmtId="0" fontId="6" fillId="0" borderId="8" xfId="0" applyFont="1" applyBorder="1" applyAlignment="1" quotePrefix="1">
      <alignment horizontal="left" vertical="center" wrapText="1"/>
    </xf>
    <xf numFmtId="0" fontId="6" fillId="0" borderId="38" xfId="0" applyFont="1" applyBorder="1" applyAlignment="1">
      <alignment vertical="center" wrapText="1"/>
    </xf>
    <xf numFmtId="3" fontId="6" fillId="0" borderId="39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80" zoomScaleNormal="50" zoomScaleSheetLayoutView="80" workbookViewId="0" topLeftCell="A1">
      <selection activeCell="B16" sqref="B16"/>
    </sheetView>
  </sheetViews>
  <sheetFormatPr defaultColWidth="8.796875" defaultRowHeight="15"/>
  <cols>
    <col min="1" max="1" width="65.8984375" style="0" customWidth="1"/>
    <col min="2" max="2" width="18.09765625" style="0" customWidth="1"/>
  </cols>
  <sheetData>
    <row r="1" spans="1:2" ht="22.5" customHeight="1">
      <c r="A1" s="119" t="s">
        <v>80</v>
      </c>
      <c r="B1" s="119"/>
    </row>
    <row r="2" spans="1:2" ht="18.75">
      <c r="A2" s="119" t="s">
        <v>0</v>
      </c>
      <c r="B2" s="119"/>
    </row>
    <row r="3" spans="1:2" ht="8.25" customHeight="1">
      <c r="A3" s="61"/>
      <c r="B3" s="62"/>
    </row>
    <row r="4" spans="1:2" ht="27" customHeight="1" thickBot="1">
      <c r="A4" s="61"/>
      <c r="B4" s="63" t="s">
        <v>1</v>
      </c>
    </row>
    <row r="5" spans="1:2" s="2" customFormat="1" ht="9" customHeight="1">
      <c r="A5" s="64"/>
      <c r="B5" s="65"/>
    </row>
    <row r="6" spans="1:2" s="2" customFormat="1" ht="18.75">
      <c r="A6" s="7" t="s">
        <v>2</v>
      </c>
      <c r="B6" s="66" t="s">
        <v>81</v>
      </c>
    </row>
    <row r="7" spans="1:2" s="2" customFormat="1" ht="19.5" thickBot="1">
      <c r="A7" s="67"/>
      <c r="B7" s="68"/>
    </row>
    <row r="8" spans="1:2" s="2" customFormat="1" ht="33.75" customHeight="1">
      <c r="A8" s="87" t="s">
        <v>4</v>
      </c>
      <c r="B8" s="118"/>
    </row>
    <row r="9" spans="1:2" s="2" customFormat="1" ht="25.5" customHeight="1">
      <c r="A9" s="80" t="s">
        <v>5</v>
      </c>
      <c r="B9" s="70">
        <v>6000</v>
      </c>
    </row>
    <row r="10" spans="1:2" s="2" customFormat="1" ht="25.5" customHeight="1">
      <c r="A10" s="81" t="s">
        <v>23</v>
      </c>
      <c r="B10" s="71">
        <v>2400</v>
      </c>
    </row>
    <row r="11" spans="1:2" s="2" customFormat="1" ht="25.5" customHeight="1">
      <c r="A11" s="81" t="s">
        <v>46</v>
      </c>
      <c r="B11" s="71">
        <v>20000</v>
      </c>
    </row>
    <row r="12" spans="1:2" s="2" customFormat="1" ht="25.5" customHeight="1">
      <c r="A12" s="80" t="s">
        <v>9</v>
      </c>
      <c r="B12" s="71">
        <v>10000</v>
      </c>
    </row>
    <row r="13" spans="1:2" s="2" customFormat="1" ht="25.5" customHeight="1">
      <c r="A13" s="80" t="s">
        <v>39</v>
      </c>
      <c r="B13" s="71">
        <v>2961</v>
      </c>
    </row>
    <row r="14" spans="1:2" s="2" customFormat="1" ht="25.5" customHeight="1">
      <c r="A14" s="82" t="s">
        <v>82</v>
      </c>
      <c r="B14" s="71">
        <v>2700</v>
      </c>
    </row>
    <row r="15" spans="1:2" s="2" customFormat="1" ht="25.5" customHeight="1">
      <c r="A15" s="73" t="s">
        <v>15</v>
      </c>
      <c r="B15" s="71">
        <v>19791</v>
      </c>
    </row>
    <row r="16" spans="1:5" s="2" customFormat="1" ht="25.5" customHeight="1">
      <c r="A16" s="74" t="s">
        <v>16</v>
      </c>
      <c r="B16" s="71">
        <v>6000</v>
      </c>
      <c r="E16" s="60"/>
    </row>
    <row r="17" spans="1:2" s="2" customFormat="1" ht="25.5" customHeight="1">
      <c r="A17" s="73" t="s">
        <v>83</v>
      </c>
      <c r="B17" s="71">
        <v>15000</v>
      </c>
    </row>
    <row r="18" spans="1:2" s="2" customFormat="1" ht="25.5" customHeight="1" thickBot="1">
      <c r="A18" s="84" t="s">
        <v>58</v>
      </c>
      <c r="B18" s="75" t="s">
        <v>58</v>
      </c>
    </row>
    <row r="19" spans="1:2" s="9" customFormat="1" ht="24" customHeight="1" thickBot="1">
      <c r="A19" s="76" t="s">
        <v>18</v>
      </c>
      <c r="B19" s="6">
        <f>SUM(B9:B18)</f>
        <v>84852</v>
      </c>
    </row>
    <row r="20" spans="1:2" s="9" customFormat="1" ht="18.75" hidden="1">
      <c r="A20" s="69" t="s">
        <v>19</v>
      </c>
      <c r="B20" s="75"/>
    </row>
    <row r="21" spans="1:2" s="9" customFormat="1" ht="19.5" hidden="1" thickBot="1">
      <c r="A21" s="77" t="s">
        <v>20</v>
      </c>
      <c r="B21" s="75">
        <v>0</v>
      </c>
    </row>
    <row r="22" spans="1:2" s="9" customFormat="1" ht="22.5" customHeight="1" hidden="1" thickBot="1">
      <c r="A22" s="78" t="s">
        <v>21</v>
      </c>
      <c r="B22" s="6">
        <f>SUM(B21:B21)</f>
        <v>0</v>
      </c>
    </row>
    <row r="23" spans="1:2" ht="39" customHeight="1" thickBot="1">
      <c r="A23" s="5" t="s">
        <v>22</v>
      </c>
      <c r="B23" s="6">
        <f>+B19+B22</f>
        <v>84852</v>
      </c>
    </row>
    <row r="24" ht="18" customHeight="1"/>
    <row r="25" ht="18" customHeight="1"/>
    <row r="26" ht="18" customHeight="1"/>
    <row r="27" ht="18" customHeight="1"/>
  </sheetData>
  <mergeCells count="2">
    <mergeCell ref="A1:B1"/>
    <mergeCell ref="A2:B2"/>
  </mergeCells>
  <printOptions horizontalCentered="1"/>
  <pageMargins left="0.6299212598425197" right="0.1968503937007874" top="1.14" bottom="0.1968503937007874" header="0.64" footer="0.31496062992125984"/>
  <pageSetup firstPageNumber="5" useFirstPageNumber="1" horizontalDpi="600" verticalDpi="600" orientation="portrait" paperSize="9" r:id="rId1"/>
  <headerFooter alignWithMargins="0">
    <oddHeader>&amp;L"A" változat&amp;RA költségvetési rendelettervezet 3.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80" zoomScaleNormal="50" zoomScaleSheetLayoutView="80" workbookViewId="0" topLeftCell="A19">
      <selection activeCell="E27" sqref="E27"/>
    </sheetView>
  </sheetViews>
  <sheetFormatPr defaultColWidth="8.796875" defaultRowHeight="15"/>
  <cols>
    <col min="1" max="1" width="65.8984375" style="0" customWidth="1"/>
    <col min="2" max="2" width="18.09765625" style="0" customWidth="1"/>
  </cols>
  <sheetData>
    <row r="1" spans="1:2" ht="22.5" customHeight="1">
      <c r="A1" s="119" t="s">
        <v>36</v>
      </c>
      <c r="B1" s="119"/>
    </row>
    <row r="2" spans="1:2" ht="18.75">
      <c r="A2" s="119" t="s">
        <v>0</v>
      </c>
      <c r="B2" s="119"/>
    </row>
    <row r="3" spans="1:2" ht="8.25" customHeight="1">
      <c r="A3" s="61"/>
      <c r="B3" s="62"/>
    </row>
    <row r="4" spans="1:2" ht="27" customHeight="1" thickBot="1">
      <c r="A4" s="61"/>
      <c r="B4" s="63" t="s">
        <v>1</v>
      </c>
    </row>
    <row r="5" spans="1:2" s="2" customFormat="1" ht="9" customHeight="1">
      <c r="A5" s="64"/>
      <c r="B5" s="65"/>
    </row>
    <row r="6" spans="1:2" s="2" customFormat="1" ht="18.75">
      <c r="A6" s="7" t="s">
        <v>2</v>
      </c>
      <c r="B6" s="66" t="s">
        <v>37</v>
      </c>
    </row>
    <row r="7" spans="1:2" s="2" customFormat="1" ht="19.5" thickBot="1">
      <c r="A7" s="67"/>
      <c r="B7" s="68"/>
    </row>
    <row r="8" spans="1:2" s="2" customFormat="1" ht="33.75" customHeight="1">
      <c r="A8" s="69" t="s">
        <v>4</v>
      </c>
      <c r="B8" s="79"/>
    </row>
    <row r="9" spans="1:2" s="2" customFormat="1" ht="18.75">
      <c r="A9" s="80" t="s">
        <v>5</v>
      </c>
      <c r="B9" s="70">
        <v>6000</v>
      </c>
    </row>
    <row r="10" spans="1:2" s="2" customFormat="1" ht="18.75">
      <c r="A10" s="80" t="s">
        <v>6</v>
      </c>
      <c r="B10" s="71">
        <v>2000</v>
      </c>
    </row>
    <row r="11" spans="1:2" s="2" customFormat="1" ht="18.75">
      <c r="A11" s="80" t="s">
        <v>7</v>
      </c>
      <c r="B11" s="71">
        <v>7000</v>
      </c>
    </row>
    <row r="12" spans="1:2" s="2" customFormat="1" ht="18.75">
      <c r="A12" s="81" t="s">
        <v>23</v>
      </c>
      <c r="B12" s="71">
        <v>2400</v>
      </c>
    </row>
    <row r="13" spans="1:2" s="2" customFormat="1" ht="18.75">
      <c r="A13" s="81" t="s">
        <v>46</v>
      </c>
      <c r="B13" s="71">
        <v>20000</v>
      </c>
    </row>
    <row r="14" spans="1:2" s="2" customFormat="1" ht="18.75">
      <c r="A14" s="80" t="s">
        <v>9</v>
      </c>
      <c r="B14" s="71">
        <v>8000</v>
      </c>
    </row>
    <row r="15" spans="1:2" s="2" customFormat="1" ht="18.75">
      <c r="A15" s="80" t="s">
        <v>39</v>
      </c>
      <c r="B15" s="71">
        <v>1860</v>
      </c>
    </row>
    <row r="16" spans="1:2" s="2" customFormat="1" ht="18.75">
      <c r="A16" s="82" t="s">
        <v>11</v>
      </c>
      <c r="B16" s="71">
        <v>3000</v>
      </c>
    </row>
    <row r="17" spans="1:2" s="2" customFormat="1" ht="18.75">
      <c r="A17" s="83" t="s">
        <v>38</v>
      </c>
      <c r="B17" s="71">
        <v>2500</v>
      </c>
    </row>
    <row r="18" spans="1:2" s="2" customFormat="1" ht="18.75">
      <c r="A18" s="72" t="s">
        <v>44</v>
      </c>
      <c r="B18" s="71">
        <v>5000</v>
      </c>
    </row>
    <row r="19" spans="1:2" s="2" customFormat="1" ht="18.75">
      <c r="A19" s="73" t="s">
        <v>15</v>
      </c>
      <c r="B19" s="71">
        <v>40251</v>
      </c>
    </row>
    <row r="20" spans="1:5" s="2" customFormat="1" ht="18.75">
      <c r="A20" s="74" t="s">
        <v>16</v>
      </c>
      <c r="B20" s="71">
        <v>6300</v>
      </c>
      <c r="E20" s="60"/>
    </row>
    <row r="21" spans="1:2" s="2" customFormat="1" ht="18.75">
      <c r="A21" s="73" t="s">
        <v>40</v>
      </c>
      <c r="B21" s="71">
        <v>10000</v>
      </c>
    </row>
    <row r="22" spans="1:2" s="2" customFormat="1" ht="18.75">
      <c r="A22" s="73" t="s">
        <v>42</v>
      </c>
      <c r="B22" s="71">
        <f>12000</f>
        <v>12000</v>
      </c>
    </row>
    <row r="23" spans="1:2" s="2" customFormat="1" ht="18.75">
      <c r="A23" s="73" t="s">
        <v>43</v>
      </c>
      <c r="B23" s="71">
        <v>4000</v>
      </c>
    </row>
    <row r="24" spans="1:2" s="2" customFormat="1" ht="18.75">
      <c r="A24" s="73" t="s">
        <v>41</v>
      </c>
      <c r="B24" s="71">
        <v>3000</v>
      </c>
    </row>
    <row r="25" spans="1:2" s="2" customFormat="1" ht="37.5">
      <c r="A25" s="85" t="s">
        <v>45</v>
      </c>
      <c r="B25" s="71">
        <v>4600</v>
      </c>
    </row>
    <row r="26" spans="1:2" s="2" customFormat="1" ht="18.75">
      <c r="A26" s="85" t="s">
        <v>47</v>
      </c>
      <c r="B26" s="71">
        <v>2400</v>
      </c>
    </row>
    <row r="27" spans="1:2" s="2" customFormat="1" ht="18.75">
      <c r="A27" s="85" t="s">
        <v>48</v>
      </c>
      <c r="B27" s="71">
        <v>100</v>
      </c>
    </row>
    <row r="28" spans="1:2" s="2" customFormat="1" ht="18.75">
      <c r="A28" s="85" t="s">
        <v>49</v>
      </c>
      <c r="B28" s="71">
        <v>150</v>
      </c>
    </row>
    <row r="29" spans="1:2" s="2" customFormat="1" ht="18.75">
      <c r="A29" s="85" t="s">
        <v>51</v>
      </c>
      <c r="B29" s="71">
        <v>100</v>
      </c>
    </row>
    <row r="30" spans="1:2" s="2" customFormat="1" ht="18.75">
      <c r="A30" s="86" t="s">
        <v>50</v>
      </c>
      <c r="B30" s="70">
        <v>300</v>
      </c>
    </row>
    <row r="31" spans="1:2" s="2" customFormat="1" ht="18.75">
      <c r="A31" s="85" t="s">
        <v>54</v>
      </c>
      <c r="B31" s="71">
        <v>200</v>
      </c>
    </row>
    <row r="32" spans="1:2" s="2" customFormat="1" ht="18.75">
      <c r="A32" s="85" t="s">
        <v>52</v>
      </c>
      <c r="B32" s="71">
        <v>1500</v>
      </c>
    </row>
    <row r="33" spans="1:2" s="2" customFormat="1" ht="18.75">
      <c r="A33" s="85" t="s">
        <v>53</v>
      </c>
      <c r="B33" s="71">
        <v>400</v>
      </c>
    </row>
    <row r="34" spans="1:2" s="2" customFormat="1" ht="19.5" thickBot="1">
      <c r="A34" s="84" t="s">
        <v>55</v>
      </c>
      <c r="B34" s="75">
        <f>143+143</f>
        <v>286</v>
      </c>
    </row>
    <row r="35" spans="1:2" s="9" customFormat="1" ht="24" customHeight="1" thickBot="1">
      <c r="A35" s="76" t="s">
        <v>18</v>
      </c>
      <c r="B35" s="6">
        <f>SUM(B9:B34)</f>
        <v>143347</v>
      </c>
    </row>
    <row r="36" spans="1:2" s="9" customFormat="1" ht="18.75">
      <c r="A36" s="69" t="s">
        <v>19</v>
      </c>
      <c r="B36" s="75"/>
    </row>
    <row r="37" spans="1:2" s="9" customFormat="1" ht="19.5" thickBot="1">
      <c r="A37" s="77" t="s">
        <v>20</v>
      </c>
      <c r="B37" s="75">
        <v>4000</v>
      </c>
    </row>
    <row r="38" spans="1:2" s="9" customFormat="1" ht="22.5" customHeight="1" thickBot="1">
      <c r="A38" s="78" t="s">
        <v>21</v>
      </c>
      <c r="B38" s="6">
        <f>SUM(B37:B37)</f>
        <v>4000</v>
      </c>
    </row>
    <row r="39" spans="1:2" ht="39" customHeight="1" thickBot="1">
      <c r="A39" s="5" t="s">
        <v>22</v>
      </c>
      <c r="B39" s="6">
        <f>+B35+B38</f>
        <v>147347</v>
      </c>
    </row>
    <row r="40" ht="18" customHeight="1"/>
    <row r="41" ht="18" customHeight="1"/>
    <row r="42" ht="18" customHeight="1"/>
    <row r="43" ht="18" customHeight="1"/>
  </sheetData>
  <mergeCells count="2">
    <mergeCell ref="A1:B1"/>
    <mergeCell ref="A2:B2"/>
  </mergeCells>
  <printOptions/>
  <pageMargins left="0.63" right="0.1968503937007874" top="0.58" bottom="0.1968503937007874" header="0.3" footer="0.31496062992125984"/>
  <pageSetup firstPageNumber="5" useFirstPageNumber="1" horizontalDpi="600" verticalDpi="600" orientation="portrait" paperSize="9" r:id="rId1"/>
  <headerFooter alignWithMargins="0">
    <oddHeader>&amp;RA költségvetési rendelettervezet 3. sz.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80" zoomScaleNormal="50" zoomScaleSheetLayoutView="80" workbookViewId="0" topLeftCell="A22">
      <selection activeCell="A42" sqref="A42"/>
    </sheetView>
  </sheetViews>
  <sheetFormatPr defaultColWidth="8.796875" defaultRowHeight="15"/>
  <cols>
    <col min="1" max="1" width="65.8984375" style="0" customWidth="1"/>
    <col min="2" max="2" width="18.09765625" style="0" customWidth="1"/>
  </cols>
  <sheetData>
    <row r="1" spans="1:2" ht="22.5" customHeight="1">
      <c r="A1" s="119" t="s">
        <v>36</v>
      </c>
      <c r="B1" s="119"/>
    </row>
    <row r="2" spans="1:2" ht="18.75">
      <c r="A2" s="119" t="s">
        <v>0</v>
      </c>
      <c r="B2" s="119"/>
    </row>
    <row r="3" spans="1:2" ht="8.25" customHeight="1">
      <c r="A3" s="61"/>
      <c r="B3" s="62"/>
    </row>
    <row r="4" spans="1:2" ht="27" customHeight="1" thickBot="1">
      <c r="A4" s="61"/>
      <c r="B4" s="63" t="s">
        <v>1</v>
      </c>
    </row>
    <row r="5" spans="1:2" s="2" customFormat="1" ht="9" customHeight="1">
      <c r="A5" s="64"/>
      <c r="B5" s="65"/>
    </row>
    <row r="6" spans="1:2" s="2" customFormat="1" ht="18.75">
      <c r="A6" s="7" t="s">
        <v>2</v>
      </c>
      <c r="B6" s="66" t="s">
        <v>37</v>
      </c>
    </row>
    <row r="7" spans="1:2" s="2" customFormat="1" ht="19.5" thickBot="1">
      <c r="A7" s="67"/>
      <c r="B7" s="68"/>
    </row>
    <row r="8" spans="1:2" s="2" customFormat="1" ht="33.75" customHeight="1">
      <c r="A8" s="69" t="s">
        <v>4</v>
      </c>
      <c r="B8" s="79"/>
    </row>
    <row r="9" spans="1:2" s="2" customFormat="1" ht="18.75">
      <c r="A9" s="80" t="s">
        <v>5</v>
      </c>
      <c r="B9" s="70">
        <v>6000</v>
      </c>
    </row>
    <row r="10" spans="1:2" s="2" customFormat="1" ht="18.75">
      <c r="A10" s="80" t="s">
        <v>6</v>
      </c>
      <c r="B10" s="71">
        <v>2000</v>
      </c>
    </row>
    <row r="11" spans="1:2" s="2" customFormat="1" ht="18.75">
      <c r="A11" s="80" t="s">
        <v>7</v>
      </c>
      <c r="B11" s="71">
        <v>7000</v>
      </c>
    </row>
    <row r="12" spans="1:2" s="2" customFormat="1" ht="18.75">
      <c r="A12" s="81" t="s">
        <v>23</v>
      </c>
      <c r="B12" s="71">
        <v>2400</v>
      </c>
    </row>
    <row r="13" spans="1:2" s="2" customFormat="1" ht="18.75">
      <c r="A13" s="81" t="s">
        <v>46</v>
      </c>
      <c r="B13" s="71">
        <v>20000</v>
      </c>
    </row>
    <row r="14" spans="1:2" s="2" customFormat="1" ht="18.75">
      <c r="A14" s="80" t="s">
        <v>9</v>
      </c>
      <c r="B14" s="71">
        <v>8000</v>
      </c>
    </row>
    <row r="15" spans="1:2" s="2" customFormat="1" ht="18.75">
      <c r="A15" s="80" t="s">
        <v>39</v>
      </c>
      <c r="B15" s="71">
        <v>1860</v>
      </c>
    </row>
    <row r="16" spans="1:2" s="2" customFormat="1" ht="18.75">
      <c r="A16" s="82" t="s">
        <v>11</v>
      </c>
      <c r="B16" s="71">
        <v>3000</v>
      </c>
    </row>
    <row r="17" spans="1:2" s="2" customFormat="1" ht="18.75">
      <c r="A17" s="83" t="s">
        <v>38</v>
      </c>
      <c r="B17" s="71">
        <v>2500</v>
      </c>
    </row>
    <row r="18" spans="1:2" s="2" customFormat="1" ht="18.75">
      <c r="A18" s="72" t="s">
        <v>44</v>
      </c>
      <c r="B18" s="71">
        <v>5000</v>
      </c>
    </row>
    <row r="19" spans="1:2" s="2" customFormat="1" ht="18.75">
      <c r="A19" s="73" t="s">
        <v>15</v>
      </c>
      <c r="B19" s="71">
        <f>40251+2</f>
        <v>40253</v>
      </c>
    </row>
    <row r="20" spans="1:5" s="2" customFormat="1" ht="18.75">
      <c r="A20" s="74" t="s">
        <v>16</v>
      </c>
      <c r="B20" s="71">
        <f>6300-60+1191</f>
        <v>7431</v>
      </c>
      <c r="E20" s="60"/>
    </row>
    <row r="21" spans="1:2" s="2" customFormat="1" ht="18.75">
      <c r="A21" s="73" t="s">
        <v>40</v>
      </c>
      <c r="B21" s="71">
        <v>10000</v>
      </c>
    </row>
    <row r="22" spans="1:2" s="2" customFormat="1" ht="18.75">
      <c r="A22" s="73" t="s">
        <v>42</v>
      </c>
      <c r="B22" s="71">
        <f>12000</f>
        <v>12000</v>
      </c>
    </row>
    <row r="23" spans="1:2" s="2" customFormat="1" ht="18.75">
      <c r="A23" s="73" t="s">
        <v>43</v>
      </c>
      <c r="B23" s="71">
        <f>4000+1000</f>
        <v>5000</v>
      </c>
    </row>
    <row r="24" spans="1:2" s="2" customFormat="1" ht="18.75">
      <c r="A24" s="73" t="s">
        <v>41</v>
      </c>
      <c r="B24" s="71">
        <f>3000-1987</f>
        <v>1013</v>
      </c>
    </row>
    <row r="25" spans="1:2" s="2" customFormat="1" ht="37.5">
      <c r="A25" s="85" t="s">
        <v>45</v>
      </c>
      <c r="B25" s="71">
        <v>4600</v>
      </c>
    </row>
    <row r="26" spans="1:2" s="2" customFormat="1" ht="18.75">
      <c r="A26" s="85" t="s">
        <v>47</v>
      </c>
      <c r="B26" s="71">
        <v>2400</v>
      </c>
    </row>
    <row r="27" spans="1:2" s="2" customFormat="1" ht="18.75">
      <c r="A27" s="85" t="s">
        <v>56</v>
      </c>
      <c r="B27" s="71">
        <v>100</v>
      </c>
    </row>
    <row r="28" spans="1:2" s="2" customFormat="1" ht="18.75">
      <c r="A28" s="85" t="s">
        <v>49</v>
      </c>
      <c r="B28" s="71">
        <v>150</v>
      </c>
    </row>
    <row r="29" spans="1:2" s="2" customFormat="1" ht="18.75">
      <c r="A29" s="85" t="s">
        <v>51</v>
      </c>
      <c r="B29" s="71">
        <v>100</v>
      </c>
    </row>
    <row r="30" spans="1:2" s="2" customFormat="1" ht="18.75">
      <c r="A30" s="86" t="s">
        <v>50</v>
      </c>
      <c r="B30" s="70">
        <v>300</v>
      </c>
    </row>
    <row r="31" spans="1:2" s="2" customFormat="1" ht="18.75">
      <c r="A31" s="85" t="s">
        <v>54</v>
      </c>
      <c r="B31" s="71">
        <v>200</v>
      </c>
    </row>
    <row r="32" spans="1:2" s="2" customFormat="1" ht="18.75">
      <c r="A32" s="85" t="s">
        <v>52</v>
      </c>
      <c r="B32" s="71">
        <v>1500</v>
      </c>
    </row>
    <row r="33" spans="1:2" s="2" customFormat="1" ht="18.75">
      <c r="A33" s="85" t="s">
        <v>53</v>
      </c>
      <c r="B33" s="71">
        <v>400</v>
      </c>
    </row>
    <row r="34" spans="1:2" s="2" customFormat="1" ht="19.5" thickBot="1">
      <c r="A34" s="84" t="s">
        <v>55</v>
      </c>
      <c r="B34" s="75">
        <f>143+143</f>
        <v>286</v>
      </c>
    </row>
    <row r="35" spans="1:2" s="9" customFormat="1" ht="24" customHeight="1" thickBot="1">
      <c r="A35" s="76" t="s">
        <v>18</v>
      </c>
      <c r="B35" s="6">
        <f>SUM(B9:B34)</f>
        <v>143493</v>
      </c>
    </row>
    <row r="36" spans="1:2" s="9" customFormat="1" ht="18.75">
      <c r="A36" s="69" t="s">
        <v>19</v>
      </c>
      <c r="B36" s="75"/>
    </row>
    <row r="37" spans="1:2" s="9" customFormat="1" ht="19.5" thickBot="1">
      <c r="A37" s="77" t="s">
        <v>20</v>
      </c>
      <c r="B37" s="75">
        <v>4000</v>
      </c>
    </row>
    <row r="38" spans="1:2" s="9" customFormat="1" ht="22.5" customHeight="1" thickBot="1">
      <c r="A38" s="78" t="s">
        <v>21</v>
      </c>
      <c r="B38" s="6">
        <f>SUM(B37:B37)</f>
        <v>4000</v>
      </c>
    </row>
    <row r="39" spans="1:2" ht="39" customHeight="1" thickBot="1">
      <c r="A39" s="5" t="s">
        <v>22</v>
      </c>
      <c r="B39" s="6">
        <f>+B35+B38</f>
        <v>147493</v>
      </c>
    </row>
    <row r="40" ht="18" customHeight="1"/>
    <row r="41" ht="18" customHeight="1"/>
    <row r="42" ht="18" customHeight="1"/>
    <row r="43" ht="18" customHeight="1"/>
  </sheetData>
  <mergeCells count="2">
    <mergeCell ref="A1:B1"/>
    <mergeCell ref="A2:B2"/>
  </mergeCells>
  <printOptions/>
  <pageMargins left="0.63" right="0.1968503937007874" top="0.58" bottom="0.1968503937007874" header="0.3" footer="0.31496062992125984"/>
  <pageSetup firstPageNumber="5" useFirstPageNumber="1" horizontalDpi="600" verticalDpi="600" orientation="portrait" paperSize="9" r:id="rId1"/>
  <headerFooter alignWithMargins="0">
    <oddHeader>&amp;RA költségvetési rendelettervezet 3. sz.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zoomScaleSheetLayoutView="80" workbookViewId="0" topLeftCell="A13">
      <selection activeCell="A34" sqref="A34:B34"/>
    </sheetView>
  </sheetViews>
  <sheetFormatPr defaultColWidth="8.796875" defaultRowHeight="15"/>
  <cols>
    <col min="1" max="1" width="66.8984375" style="0" customWidth="1"/>
    <col min="2" max="2" width="18.09765625" style="0" customWidth="1"/>
  </cols>
  <sheetData>
    <row r="1" spans="1:2" ht="22.5" customHeight="1">
      <c r="A1" s="119" t="s">
        <v>36</v>
      </c>
      <c r="B1" s="119"/>
    </row>
    <row r="2" spans="1:2" ht="18.75">
      <c r="A2" s="119" t="s">
        <v>0</v>
      </c>
      <c r="B2" s="119"/>
    </row>
    <row r="3" spans="1:2" ht="8.25" customHeight="1">
      <c r="A3" s="61"/>
      <c r="B3" s="62"/>
    </row>
    <row r="4" spans="1:2" ht="23.25" customHeight="1" thickBot="1">
      <c r="A4" s="61" t="s">
        <v>58</v>
      </c>
      <c r="B4" s="63" t="s">
        <v>1</v>
      </c>
    </row>
    <row r="5" spans="1:2" s="2" customFormat="1" ht="9" customHeight="1">
      <c r="A5" s="64"/>
      <c r="B5" s="65"/>
    </row>
    <row r="6" spans="1:2" s="2" customFormat="1" ht="18.75">
      <c r="A6" s="7" t="s">
        <v>2</v>
      </c>
      <c r="B6" s="66" t="s">
        <v>37</v>
      </c>
    </row>
    <row r="7" spans="1:2" s="2" customFormat="1" ht="5.25" customHeight="1" thickBot="1">
      <c r="A7" s="67"/>
      <c r="B7" s="68"/>
    </row>
    <row r="8" spans="1:2" s="2" customFormat="1" ht="19.5" customHeight="1">
      <c r="A8" s="69" t="s">
        <v>4</v>
      </c>
      <c r="B8" s="79"/>
    </row>
    <row r="9" spans="1:2" s="2" customFormat="1" ht="18.75">
      <c r="A9" s="80" t="s">
        <v>5</v>
      </c>
      <c r="B9" s="70">
        <v>6000</v>
      </c>
    </row>
    <row r="10" spans="1:2" s="2" customFormat="1" ht="18.75">
      <c r="A10" s="80" t="s">
        <v>6</v>
      </c>
      <c r="B10" s="71">
        <v>2000</v>
      </c>
    </row>
    <row r="11" spans="1:2" s="2" customFormat="1" ht="18.75">
      <c r="A11" s="80" t="s">
        <v>7</v>
      </c>
      <c r="B11" s="71">
        <v>7000</v>
      </c>
    </row>
    <row r="12" spans="1:2" s="2" customFormat="1" ht="18.75">
      <c r="A12" s="81" t="s">
        <v>23</v>
      </c>
      <c r="B12" s="92">
        <v>2400</v>
      </c>
    </row>
    <row r="13" spans="1:2" s="2" customFormat="1" ht="18.75">
      <c r="A13" s="81" t="s">
        <v>46</v>
      </c>
      <c r="B13" s="71">
        <v>20000</v>
      </c>
    </row>
    <row r="14" spans="1:2" s="2" customFormat="1" ht="18.75">
      <c r="A14" s="80" t="s">
        <v>9</v>
      </c>
      <c r="B14" s="71">
        <v>8000</v>
      </c>
    </row>
    <row r="15" spans="1:2" s="2" customFormat="1" ht="18.75">
      <c r="A15" s="80" t="s">
        <v>39</v>
      </c>
      <c r="B15" s="71">
        <f>1860+1514</f>
        <v>3374</v>
      </c>
    </row>
    <row r="16" spans="1:2" s="2" customFormat="1" ht="18.75">
      <c r="A16" s="82" t="s">
        <v>11</v>
      </c>
      <c r="B16" s="71">
        <v>3000</v>
      </c>
    </row>
    <row r="17" spans="1:2" s="2" customFormat="1" ht="18.75">
      <c r="A17" s="83" t="s">
        <v>38</v>
      </c>
      <c r="B17" s="71">
        <v>2500</v>
      </c>
    </row>
    <row r="18" spans="1:2" s="2" customFormat="1" ht="18.75">
      <c r="A18" s="72" t="s">
        <v>44</v>
      </c>
      <c r="B18" s="92">
        <v>5000</v>
      </c>
    </row>
    <row r="19" spans="1:2" s="2" customFormat="1" ht="18.75">
      <c r="A19" s="73" t="s">
        <v>15</v>
      </c>
      <c r="B19" s="71">
        <f>40251+2</f>
        <v>40253</v>
      </c>
    </row>
    <row r="20" spans="1:5" s="2" customFormat="1" ht="18.75">
      <c r="A20" s="74" t="s">
        <v>16</v>
      </c>
      <c r="B20" s="71">
        <f>6300-60+1191-40-150-50-100</f>
        <v>7091</v>
      </c>
      <c r="E20" s="60"/>
    </row>
    <row r="21" spans="1:2" s="2" customFormat="1" ht="18.75">
      <c r="A21" s="73" t="s">
        <v>62</v>
      </c>
      <c r="B21" s="71">
        <v>20000</v>
      </c>
    </row>
    <row r="22" spans="1:2" s="2" customFormat="1" ht="18.75">
      <c r="A22" s="73" t="s">
        <v>42</v>
      </c>
      <c r="B22" s="71">
        <f>12000</f>
        <v>12000</v>
      </c>
    </row>
    <row r="23" spans="1:4" s="2" customFormat="1" ht="18.75">
      <c r="A23" s="73" t="s">
        <v>43</v>
      </c>
      <c r="B23" s="71">
        <f>4000+1000</f>
        <v>5000</v>
      </c>
      <c r="C23" s="93" t="s">
        <v>64</v>
      </c>
      <c r="D23" s="93" t="s">
        <v>65</v>
      </c>
    </row>
    <row r="24" spans="1:2" s="2" customFormat="1" ht="18.75">
      <c r="A24" s="73" t="s">
        <v>41</v>
      </c>
      <c r="B24" s="71">
        <f>3000-1987</f>
        <v>1013</v>
      </c>
    </row>
    <row r="25" spans="1:2" s="2" customFormat="1" ht="34.5" customHeight="1">
      <c r="A25" s="85" t="s">
        <v>45</v>
      </c>
      <c r="B25" s="71">
        <v>4600</v>
      </c>
    </row>
    <row r="26" spans="1:2" s="2" customFormat="1" ht="18.75">
      <c r="A26" s="85" t="s">
        <v>63</v>
      </c>
      <c r="B26" s="71">
        <v>15000</v>
      </c>
    </row>
    <row r="27" spans="1:2" s="2" customFormat="1" ht="18.75">
      <c r="A27" s="85" t="s">
        <v>56</v>
      </c>
      <c r="B27" s="92">
        <v>100</v>
      </c>
    </row>
    <row r="28" spans="1:2" s="2" customFormat="1" ht="18.75">
      <c r="A28" s="85" t="s">
        <v>49</v>
      </c>
      <c r="B28" s="71">
        <v>150</v>
      </c>
    </row>
    <row r="29" spans="1:2" s="2" customFormat="1" ht="18.75">
      <c r="A29" s="85" t="s">
        <v>51</v>
      </c>
      <c r="B29" s="92">
        <v>100</v>
      </c>
    </row>
    <row r="30" spans="1:2" s="2" customFormat="1" ht="18.75">
      <c r="A30" s="86" t="s">
        <v>50</v>
      </c>
      <c r="B30" s="70">
        <v>300</v>
      </c>
    </row>
    <row r="31" spans="1:2" s="2" customFormat="1" ht="18.75">
      <c r="A31" s="85" t="s">
        <v>54</v>
      </c>
      <c r="B31" s="71">
        <v>200</v>
      </c>
    </row>
    <row r="32" spans="1:2" s="2" customFormat="1" ht="18.75">
      <c r="A32" s="85" t="s">
        <v>52</v>
      </c>
      <c r="B32" s="92">
        <v>1500</v>
      </c>
    </row>
    <row r="33" spans="1:2" s="2" customFormat="1" ht="18.75">
      <c r="A33" s="85" t="s">
        <v>53</v>
      </c>
      <c r="B33" s="71">
        <v>400</v>
      </c>
    </row>
    <row r="34" spans="1:2" s="2" customFormat="1" ht="18.75">
      <c r="A34" s="85" t="s">
        <v>57</v>
      </c>
      <c r="B34" s="71">
        <f>738</f>
        <v>738</v>
      </c>
    </row>
    <row r="35" spans="1:2" s="2" customFormat="1" ht="19.5" thickBot="1">
      <c r="A35" s="84" t="s">
        <v>55</v>
      </c>
      <c r="B35" s="75">
        <f>143+143</f>
        <v>286</v>
      </c>
    </row>
    <row r="36" spans="1:2" s="9" customFormat="1" ht="21" customHeight="1" thickBot="1">
      <c r="A36" s="76" t="s">
        <v>18</v>
      </c>
      <c r="B36" s="6">
        <f>SUM(B9:B35)</f>
        <v>168005</v>
      </c>
    </row>
    <row r="37" spans="1:2" s="9" customFormat="1" ht="18.75">
      <c r="A37" s="87" t="s">
        <v>19</v>
      </c>
      <c r="B37" s="88"/>
    </row>
    <row r="38" spans="1:2" s="9" customFormat="1" ht="18.75">
      <c r="A38" s="89" t="s">
        <v>60</v>
      </c>
      <c r="B38" s="71">
        <v>400</v>
      </c>
    </row>
    <row r="39" spans="1:2" s="9" customFormat="1" ht="18.75">
      <c r="A39" s="89" t="s">
        <v>61</v>
      </c>
      <c r="B39" s="71">
        <v>1000</v>
      </c>
    </row>
    <row r="40" spans="1:2" s="9" customFormat="1" ht="18.75">
      <c r="A40" s="73" t="s">
        <v>20</v>
      </c>
      <c r="B40" s="71">
        <v>4000</v>
      </c>
    </row>
    <row r="41" spans="1:2" s="9" customFormat="1" ht="15.75" thickBot="1">
      <c r="A41" s="90" t="s">
        <v>59</v>
      </c>
      <c r="B41" s="91">
        <v>25000</v>
      </c>
    </row>
    <row r="42" spans="1:2" s="9" customFormat="1" ht="19.5" customHeight="1" thickBot="1">
      <c r="A42" s="78" t="s">
        <v>21</v>
      </c>
      <c r="B42" s="6">
        <f>SUM(B38:B41)</f>
        <v>30400</v>
      </c>
    </row>
    <row r="43" spans="1:2" ht="23.25" customHeight="1" thickBot="1">
      <c r="A43" s="5" t="s">
        <v>22</v>
      </c>
      <c r="B43" s="6">
        <f>+B36+B42</f>
        <v>198405</v>
      </c>
    </row>
    <row r="44" ht="18" customHeight="1"/>
    <row r="45" ht="18" customHeight="1"/>
    <row r="46" ht="18" customHeight="1"/>
    <row r="47" ht="18" customHeight="1"/>
  </sheetData>
  <mergeCells count="2">
    <mergeCell ref="A1:B1"/>
    <mergeCell ref="A2:B2"/>
  </mergeCells>
  <printOptions/>
  <pageMargins left="0.63" right="0.1968503937007874" top="0.58" bottom="0.1968503937007874" header="0.3" footer="0.31496062992125984"/>
  <pageSetup firstPageNumber="5" useFirstPageNumber="1" horizontalDpi="600" verticalDpi="600" orientation="portrait" paperSize="9" r:id="rId1"/>
  <headerFooter alignWithMargins="0">
    <oddHeader>&amp;RA költségvetési rendelettervezet 3. sz.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80" zoomScaleNormal="75" zoomScaleSheetLayoutView="80" workbookViewId="0" topLeftCell="A5">
      <selection activeCell="B5" sqref="B5"/>
    </sheetView>
  </sheetViews>
  <sheetFormatPr defaultColWidth="8.796875" defaultRowHeight="15"/>
  <cols>
    <col min="1" max="1" width="66.8984375" style="0" customWidth="1"/>
    <col min="2" max="2" width="18.09765625" style="104" customWidth="1"/>
  </cols>
  <sheetData>
    <row r="1" spans="1:2" ht="22.5" customHeight="1">
      <c r="A1" s="119" t="s">
        <v>36</v>
      </c>
      <c r="B1" s="119"/>
    </row>
    <row r="2" spans="1:2" ht="18.75">
      <c r="A2" s="119" t="s">
        <v>0</v>
      </c>
      <c r="B2" s="119"/>
    </row>
    <row r="3" spans="1:2" ht="8.25" customHeight="1">
      <c r="A3" s="61"/>
      <c r="B3" s="94"/>
    </row>
    <row r="4" spans="1:3" ht="23.25" customHeight="1" thickBot="1">
      <c r="A4" s="61" t="s">
        <v>58</v>
      </c>
      <c r="B4" s="95" t="s">
        <v>1</v>
      </c>
      <c r="C4" t="s">
        <v>79</v>
      </c>
    </row>
    <row r="5" spans="1:2" s="2" customFormat="1" ht="9" customHeight="1">
      <c r="A5" s="64"/>
      <c r="B5" s="96"/>
    </row>
    <row r="6" spans="1:2" s="2" customFormat="1" ht="18.75">
      <c r="A6" s="7" t="s">
        <v>2</v>
      </c>
      <c r="B6" s="97" t="s">
        <v>37</v>
      </c>
    </row>
    <row r="7" spans="1:2" s="2" customFormat="1" ht="5.25" customHeight="1" thickBot="1">
      <c r="A7" s="67"/>
      <c r="B7" s="98"/>
    </row>
    <row r="8" spans="1:2" s="2" customFormat="1" ht="19.5" customHeight="1">
      <c r="A8" s="69" t="s">
        <v>4</v>
      </c>
      <c r="B8" s="99"/>
    </row>
    <row r="9" spans="1:3" s="2" customFormat="1" ht="18.75">
      <c r="A9" s="112" t="s">
        <v>5</v>
      </c>
      <c r="B9" s="100">
        <v>6000</v>
      </c>
      <c r="C9" s="100">
        <v>300</v>
      </c>
    </row>
    <row r="10" spans="1:3" s="2" customFormat="1" ht="18.75">
      <c r="A10" s="73" t="s">
        <v>6</v>
      </c>
      <c r="B10" s="101">
        <v>2000</v>
      </c>
      <c r="C10" s="100">
        <v>0</v>
      </c>
    </row>
    <row r="11" spans="1:3" s="2" customFormat="1" ht="18.75">
      <c r="A11" s="73" t="s">
        <v>7</v>
      </c>
      <c r="B11" s="101">
        <v>7000</v>
      </c>
      <c r="C11" s="100">
        <v>0</v>
      </c>
    </row>
    <row r="12" spans="1:3" s="2" customFormat="1" ht="18.75">
      <c r="A12" s="113" t="s">
        <v>23</v>
      </c>
      <c r="B12" s="101">
        <v>2400</v>
      </c>
      <c r="C12" s="100">
        <v>2400</v>
      </c>
    </row>
    <row r="13" spans="1:3" s="2" customFormat="1" ht="18.75">
      <c r="A13" s="113" t="s">
        <v>46</v>
      </c>
      <c r="B13" s="101">
        <v>20000</v>
      </c>
      <c r="C13" s="100">
        <v>20000</v>
      </c>
    </row>
    <row r="14" spans="1:3" s="2" customFormat="1" ht="18.75">
      <c r="A14" s="73" t="s">
        <v>9</v>
      </c>
      <c r="B14" s="101">
        <v>8000</v>
      </c>
      <c r="C14" s="100">
        <v>8000</v>
      </c>
    </row>
    <row r="15" spans="1:3" s="2" customFormat="1" ht="18.75">
      <c r="A15" s="73" t="s">
        <v>39</v>
      </c>
      <c r="B15" s="101">
        <f>1860+1514+2601</f>
        <v>5975</v>
      </c>
      <c r="C15" s="100">
        <v>0</v>
      </c>
    </row>
    <row r="16" spans="1:3" s="2" customFormat="1" ht="18.75">
      <c r="A16" s="82" t="s">
        <v>11</v>
      </c>
      <c r="B16" s="101">
        <f>3000-300</f>
        <v>2700</v>
      </c>
      <c r="C16" s="100">
        <v>2920</v>
      </c>
    </row>
    <row r="17" spans="1:3" s="2" customFormat="1" ht="18.75">
      <c r="A17" s="73" t="s">
        <v>38</v>
      </c>
      <c r="B17" s="101">
        <v>2500</v>
      </c>
      <c r="C17" s="100">
        <v>0</v>
      </c>
    </row>
    <row r="18" spans="1:3" s="2" customFormat="1" ht="18.75">
      <c r="A18" s="72" t="s">
        <v>44</v>
      </c>
      <c r="B18" s="101">
        <v>5000</v>
      </c>
      <c r="C18" s="100">
        <v>5000</v>
      </c>
    </row>
    <row r="19" spans="1:3" s="2" customFormat="1" ht="18.75">
      <c r="A19" s="73" t="s">
        <v>15</v>
      </c>
      <c r="B19" s="101">
        <f>40251+2</f>
        <v>40253</v>
      </c>
      <c r="C19" s="100">
        <v>0</v>
      </c>
    </row>
    <row r="20" spans="1:5" s="2" customFormat="1" ht="18.75">
      <c r="A20" s="74" t="s">
        <v>16</v>
      </c>
      <c r="B20" s="101">
        <f>6300-60+1191-40-150-50-100-150</f>
        <v>6941</v>
      </c>
      <c r="C20" s="100">
        <v>0</v>
      </c>
      <c r="E20" s="60"/>
    </row>
    <row r="21" spans="1:3" s="2" customFormat="1" ht="18.75">
      <c r="A21" s="73" t="s">
        <v>62</v>
      </c>
      <c r="B21" s="101">
        <v>20000</v>
      </c>
      <c r="C21" s="100">
        <v>0</v>
      </c>
    </row>
    <row r="22" spans="1:3" s="2" customFormat="1" ht="18.75">
      <c r="A22" s="73" t="s">
        <v>42</v>
      </c>
      <c r="B22" s="101">
        <f>12000+12000</f>
        <v>24000</v>
      </c>
      <c r="C22" s="100">
        <v>0</v>
      </c>
    </row>
    <row r="23" spans="1:4" s="2" customFormat="1" ht="18.75">
      <c r="A23" s="73" t="s">
        <v>43</v>
      </c>
      <c r="B23" s="101">
        <f>4000+1000</f>
        <v>5000</v>
      </c>
      <c r="C23" s="100">
        <v>3750</v>
      </c>
      <c r="D23" s="111"/>
    </row>
    <row r="24" spans="1:3" s="2" customFormat="1" ht="18.75">
      <c r="A24" s="73" t="s">
        <v>41</v>
      </c>
      <c r="B24" s="101">
        <f>3000-1987</f>
        <v>1013</v>
      </c>
      <c r="C24" s="100">
        <v>0</v>
      </c>
    </row>
    <row r="25" spans="1:3" s="2" customFormat="1" ht="33" customHeight="1">
      <c r="A25" s="85" t="s">
        <v>45</v>
      </c>
      <c r="B25" s="101">
        <v>4600</v>
      </c>
      <c r="C25" s="100">
        <v>0</v>
      </c>
    </row>
    <row r="26" spans="1:3" s="2" customFormat="1" ht="18.75">
      <c r="A26" s="85" t="s">
        <v>63</v>
      </c>
      <c r="B26" s="101">
        <v>15000</v>
      </c>
      <c r="C26" s="100">
        <v>0</v>
      </c>
    </row>
    <row r="27" spans="1:3" s="2" customFormat="1" ht="18.75">
      <c r="A27" s="85" t="s">
        <v>56</v>
      </c>
      <c r="B27" s="101">
        <v>100</v>
      </c>
      <c r="C27" s="100">
        <v>100</v>
      </c>
    </row>
    <row r="28" spans="1:3" s="2" customFormat="1" ht="18.75">
      <c r="A28" s="85" t="s">
        <v>49</v>
      </c>
      <c r="B28" s="101">
        <v>150</v>
      </c>
      <c r="C28" s="100">
        <v>0</v>
      </c>
    </row>
    <row r="29" spans="1:3" s="2" customFormat="1" ht="18.75">
      <c r="A29" s="85" t="s">
        <v>51</v>
      </c>
      <c r="B29" s="101">
        <v>100</v>
      </c>
      <c r="C29" s="100">
        <v>100</v>
      </c>
    </row>
    <row r="30" spans="1:3" s="2" customFormat="1" ht="18.75">
      <c r="A30" s="85" t="s">
        <v>50</v>
      </c>
      <c r="B30" s="101">
        <v>300</v>
      </c>
      <c r="C30" s="100">
        <v>300</v>
      </c>
    </row>
    <row r="31" spans="1:3" s="2" customFormat="1" ht="18.75">
      <c r="A31" s="85" t="s">
        <v>54</v>
      </c>
      <c r="B31" s="101">
        <v>200</v>
      </c>
      <c r="C31" s="100">
        <v>200</v>
      </c>
    </row>
    <row r="32" spans="1:3" s="2" customFormat="1" ht="18.75">
      <c r="A32" s="85" t="s">
        <v>52</v>
      </c>
      <c r="B32" s="101">
        <v>1500</v>
      </c>
      <c r="C32" s="116">
        <v>1500</v>
      </c>
    </row>
    <row r="33" spans="1:3" s="2" customFormat="1" ht="18.75">
      <c r="A33" s="85" t="s">
        <v>53</v>
      </c>
      <c r="B33" s="101">
        <v>400</v>
      </c>
      <c r="C33" s="100">
        <v>400</v>
      </c>
    </row>
    <row r="34" spans="1:3" s="2" customFormat="1" ht="18.75">
      <c r="A34" s="85" t="s">
        <v>66</v>
      </c>
      <c r="B34" s="101">
        <v>15000</v>
      </c>
      <c r="C34" s="100">
        <v>15000</v>
      </c>
    </row>
    <row r="35" spans="1:3" s="2" customFormat="1" ht="18.75">
      <c r="A35" s="85" t="s">
        <v>55</v>
      </c>
      <c r="B35" s="101">
        <f>143+143</f>
        <v>286</v>
      </c>
      <c r="C35" s="100"/>
    </row>
    <row r="36" spans="1:3" s="2" customFormat="1" ht="18.75">
      <c r="A36" s="85" t="s">
        <v>67</v>
      </c>
      <c r="B36" s="101">
        <v>8300</v>
      </c>
      <c r="C36" s="100"/>
    </row>
    <row r="37" spans="1:3" s="2" customFormat="1" ht="18.75">
      <c r="A37" s="85" t="s">
        <v>70</v>
      </c>
      <c r="B37" s="101">
        <v>300</v>
      </c>
      <c r="C37" s="100">
        <v>300</v>
      </c>
    </row>
    <row r="38" spans="1:3" s="2" customFormat="1" ht="18.75">
      <c r="A38" s="85" t="s">
        <v>72</v>
      </c>
      <c r="B38" s="101">
        <v>100</v>
      </c>
      <c r="C38" s="100">
        <v>100</v>
      </c>
    </row>
    <row r="39" spans="1:3" s="2" customFormat="1" ht="18.75">
      <c r="A39" s="85" t="s">
        <v>73</v>
      </c>
      <c r="B39" s="101">
        <v>500</v>
      </c>
      <c r="C39" s="100">
        <v>500</v>
      </c>
    </row>
    <row r="40" spans="1:3" s="2" customFormat="1" ht="18.75">
      <c r="A40" s="85" t="s">
        <v>74</v>
      </c>
      <c r="B40" s="101">
        <f>300+300</f>
        <v>600</v>
      </c>
      <c r="C40" s="100">
        <v>600</v>
      </c>
    </row>
    <row r="41" spans="1:3" s="2" customFormat="1" ht="18.75">
      <c r="A41" s="85" t="s">
        <v>71</v>
      </c>
      <c r="B41" s="101">
        <v>1000</v>
      </c>
      <c r="C41" s="100">
        <f>997.711+142.53</f>
        <v>1140.241</v>
      </c>
    </row>
    <row r="42" spans="1:3" s="2" customFormat="1" ht="18.75">
      <c r="A42" s="85" t="s">
        <v>77</v>
      </c>
      <c r="B42" s="101">
        <v>2500</v>
      </c>
      <c r="C42" s="100">
        <v>287.6</v>
      </c>
    </row>
    <row r="43" spans="1:3" s="2" customFormat="1" ht="18.75">
      <c r="A43" s="85" t="s">
        <v>57</v>
      </c>
      <c r="B43" s="71">
        <f>738</f>
        <v>738</v>
      </c>
      <c r="C43" s="100">
        <v>0</v>
      </c>
    </row>
    <row r="44" spans="1:3" s="2" customFormat="1" ht="18.75">
      <c r="A44" s="85" t="s">
        <v>76</v>
      </c>
      <c r="B44" s="101">
        <v>15000</v>
      </c>
      <c r="C44" s="100">
        <v>0</v>
      </c>
    </row>
    <row r="45" spans="1:3" s="9" customFormat="1" ht="21" customHeight="1" thickBot="1">
      <c r="A45" s="114" t="s">
        <v>68</v>
      </c>
      <c r="B45" s="115">
        <v>20000</v>
      </c>
      <c r="C45" s="100">
        <v>0</v>
      </c>
    </row>
    <row r="46" spans="1:3" s="9" customFormat="1" ht="19.5" thickBot="1">
      <c r="A46" s="76" t="s">
        <v>18</v>
      </c>
      <c r="B46" s="102">
        <f>SUM(B9:B45)</f>
        <v>245456</v>
      </c>
      <c r="C46" s="100">
        <f>SUM(C8:C45)</f>
        <v>62897.841</v>
      </c>
    </row>
    <row r="47" spans="1:3" s="9" customFormat="1" ht="18.75">
      <c r="A47" s="87" t="s">
        <v>19</v>
      </c>
      <c r="B47" s="103"/>
      <c r="C47" s="100"/>
    </row>
    <row r="48" spans="1:3" s="9" customFormat="1" ht="18.75">
      <c r="A48" s="107" t="s">
        <v>60</v>
      </c>
      <c r="B48" s="108">
        <v>400</v>
      </c>
      <c r="C48" s="100">
        <v>400</v>
      </c>
    </row>
    <row r="49" spans="1:3" s="9" customFormat="1" ht="18.75">
      <c r="A49" s="107" t="s">
        <v>61</v>
      </c>
      <c r="B49" s="108">
        <v>1000</v>
      </c>
      <c r="C49" s="100">
        <v>0</v>
      </c>
    </row>
    <row r="50" spans="1:3" s="9" customFormat="1" ht="18.75" customHeight="1">
      <c r="A50" s="109" t="s">
        <v>20</v>
      </c>
      <c r="B50" s="108">
        <f>4000+22790</f>
        <v>26790</v>
      </c>
      <c r="C50" s="117">
        <v>5000</v>
      </c>
    </row>
    <row r="51" spans="1:3" s="9" customFormat="1" ht="20.25" customHeight="1">
      <c r="A51" s="110" t="s">
        <v>59</v>
      </c>
      <c r="B51" s="108">
        <v>25000</v>
      </c>
      <c r="C51" s="100">
        <v>25000</v>
      </c>
    </row>
    <row r="52" spans="1:3" s="9" customFormat="1" ht="20.25" customHeight="1">
      <c r="A52" s="110" t="s">
        <v>75</v>
      </c>
      <c r="B52" s="108">
        <v>1764</v>
      </c>
      <c r="C52" s="100">
        <v>0</v>
      </c>
    </row>
    <row r="53" spans="1:3" s="9" customFormat="1" ht="21" customHeight="1">
      <c r="A53" s="110" t="s">
        <v>78</v>
      </c>
      <c r="B53" s="108">
        <v>500</v>
      </c>
      <c r="C53" s="100">
        <v>500</v>
      </c>
    </row>
    <row r="54" spans="1:3" s="9" customFormat="1" ht="19.5" customHeight="1">
      <c r="A54" s="110" t="s">
        <v>69</v>
      </c>
      <c r="B54" s="108">
        <v>11267</v>
      </c>
      <c r="C54" s="100">
        <v>0</v>
      </c>
    </row>
    <row r="55" spans="1:3" ht="23.25" customHeight="1" thickBot="1">
      <c r="A55" s="105" t="s">
        <v>21</v>
      </c>
      <c r="B55" s="106">
        <f>SUM(B48:B54)</f>
        <v>66721</v>
      </c>
      <c r="C55" s="100">
        <f>SUM(C48:C54)</f>
        <v>30900</v>
      </c>
    </row>
    <row r="56" spans="1:3" ht="18" customHeight="1" thickBot="1">
      <c r="A56" s="5" t="s">
        <v>22</v>
      </c>
      <c r="B56" s="102">
        <f>B46+B55</f>
        <v>312177</v>
      </c>
      <c r="C56" s="100">
        <f>C46+C55</f>
        <v>93797.841</v>
      </c>
    </row>
    <row r="57" ht="18" customHeight="1"/>
    <row r="58" ht="18" customHeight="1"/>
    <row r="59" ht="18" customHeight="1"/>
  </sheetData>
  <mergeCells count="2">
    <mergeCell ref="A1:B1"/>
    <mergeCell ref="A2:B2"/>
  </mergeCells>
  <printOptions/>
  <pageMargins left="0.63" right="0.1968503937007874" top="0.58" bottom="0.1968503937007874" header="0.3" footer="0.31496062992125984"/>
  <pageSetup firstPageNumber="5" useFirstPageNumber="1" horizontalDpi="600" verticalDpi="600" orientation="portrait" paperSize="9" scale="95" r:id="rId1"/>
  <headerFooter alignWithMargins="0">
    <oddHeader>&amp;RA költségvetési rendelettervezet 3. sz. melléklete</oddHeader>
  </headerFooter>
  <rowBreaks count="1" manualBreakCount="1">
    <brk id="46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80" zoomScaleSheetLayoutView="80" workbookViewId="0" topLeftCell="A4">
      <selection activeCell="B34" sqref="B34"/>
    </sheetView>
  </sheetViews>
  <sheetFormatPr defaultColWidth="8.796875" defaultRowHeight="15"/>
  <cols>
    <col min="1" max="1" width="55.19921875" style="0" customWidth="1"/>
    <col min="2" max="2" width="11" style="0" customWidth="1"/>
    <col min="3" max="3" width="11.3984375" style="0" customWidth="1"/>
    <col min="4" max="4" width="13.09765625" style="0" customWidth="1"/>
  </cols>
  <sheetData>
    <row r="1" spans="1:4" ht="22.5" customHeight="1">
      <c r="A1" s="119" t="s">
        <v>28</v>
      </c>
      <c r="B1" s="119"/>
      <c r="C1" s="119"/>
      <c r="D1" s="119"/>
    </row>
    <row r="2" spans="1:4" ht="18.75">
      <c r="A2" s="119" t="s">
        <v>0</v>
      </c>
      <c r="B2" s="119"/>
      <c r="C2" s="119"/>
      <c r="D2" s="119"/>
    </row>
    <row r="3" spans="1:2" ht="8.25" customHeight="1">
      <c r="A3" s="1"/>
      <c r="B3" s="15"/>
    </row>
    <row r="4" spans="1:4" ht="27" customHeight="1" thickBot="1">
      <c r="A4" s="8"/>
      <c r="D4" s="10" t="s">
        <v>1</v>
      </c>
    </row>
    <row r="5" spans="1:4" s="2" customFormat="1" ht="9" customHeight="1">
      <c r="A5" s="3"/>
      <c r="B5" s="20"/>
      <c r="C5" s="20"/>
      <c r="D5" s="18"/>
    </row>
    <row r="6" spans="1:4" s="2" customFormat="1" ht="18.75">
      <c r="A6" s="7" t="s">
        <v>2</v>
      </c>
      <c r="B6" s="21" t="s">
        <v>3</v>
      </c>
      <c r="C6" s="31" t="s">
        <v>24</v>
      </c>
      <c r="D6" s="32"/>
    </row>
    <row r="7" spans="1:4" s="2" customFormat="1" ht="16.5" thickBot="1">
      <c r="A7" s="4"/>
      <c r="B7" s="22"/>
      <c r="C7" s="35"/>
      <c r="D7" s="11"/>
    </row>
    <row r="8" spans="1:4" s="2" customFormat="1" ht="33.75" customHeight="1">
      <c r="A8" s="19" t="s">
        <v>4</v>
      </c>
      <c r="B8" s="23"/>
      <c r="C8" s="20"/>
      <c r="D8" s="32"/>
    </row>
    <row r="9" spans="1:4" s="2" customFormat="1" ht="15.75">
      <c r="A9" s="12" t="s">
        <v>5</v>
      </c>
      <c r="B9" s="24">
        <v>9509</v>
      </c>
      <c r="C9" s="36">
        <v>5574</v>
      </c>
      <c r="D9" s="40"/>
    </row>
    <row r="10" spans="1:4" s="2" customFormat="1" ht="15.75">
      <c r="A10" s="12" t="s">
        <v>6</v>
      </c>
      <c r="B10" s="26">
        <v>2000</v>
      </c>
      <c r="C10" s="26">
        <v>2000</v>
      </c>
      <c r="D10" s="41"/>
    </row>
    <row r="11" spans="1:4" s="2" customFormat="1" ht="15.75">
      <c r="A11" s="12" t="s">
        <v>7</v>
      </c>
      <c r="B11" s="26">
        <v>6000</v>
      </c>
      <c r="C11" s="26">
        <v>7000</v>
      </c>
      <c r="D11" s="41"/>
    </row>
    <row r="12" spans="1:4" s="2" customFormat="1" ht="15.75">
      <c r="A12" s="34" t="s">
        <v>8</v>
      </c>
      <c r="B12" s="26">
        <v>10400</v>
      </c>
      <c r="C12" s="26">
        <v>27539</v>
      </c>
      <c r="D12" s="41"/>
    </row>
    <row r="13" spans="1:4" s="2" customFormat="1" ht="15.75">
      <c r="A13" s="12" t="s">
        <v>9</v>
      </c>
      <c r="B13" s="26">
        <v>6000</v>
      </c>
      <c r="C13" s="26">
        <v>6000</v>
      </c>
      <c r="D13" s="41"/>
    </row>
    <row r="14" spans="1:4" s="2" customFormat="1" ht="15.75">
      <c r="A14" s="12" t="s">
        <v>10</v>
      </c>
      <c r="B14" s="26">
        <v>1000</v>
      </c>
      <c r="C14" s="26">
        <v>1000</v>
      </c>
      <c r="D14" s="41"/>
    </row>
    <row r="15" spans="1:4" s="2" customFormat="1" ht="15.75">
      <c r="A15" s="13" t="s">
        <v>11</v>
      </c>
      <c r="B15" s="26">
        <v>3000</v>
      </c>
      <c r="C15" s="26">
        <v>3000</v>
      </c>
      <c r="D15" s="41"/>
    </row>
    <row r="16" spans="1:4" s="2" customFormat="1" ht="15.75">
      <c r="A16" s="14" t="s">
        <v>14</v>
      </c>
      <c r="B16" s="26">
        <v>2500</v>
      </c>
      <c r="C16" s="26">
        <v>2500</v>
      </c>
      <c r="D16" s="41"/>
    </row>
    <row r="17" spans="1:4" s="2" customFormat="1" ht="31.5">
      <c r="A17" s="30" t="s">
        <v>25</v>
      </c>
      <c r="B17" s="26">
        <v>2500</v>
      </c>
      <c r="C17" s="26">
        <v>2500</v>
      </c>
      <c r="D17" s="41"/>
    </row>
    <row r="18" spans="1:4" s="2" customFormat="1" ht="15.75">
      <c r="A18" s="16" t="s">
        <v>15</v>
      </c>
      <c r="B18" s="26">
        <v>61653</v>
      </c>
      <c r="C18" s="26">
        <v>68231</v>
      </c>
      <c r="D18" s="41"/>
    </row>
    <row r="19" spans="1:4" s="2" customFormat="1" ht="47.25">
      <c r="A19" s="33" t="s">
        <v>26</v>
      </c>
      <c r="B19" s="26">
        <v>3000</v>
      </c>
      <c r="C19" s="26">
        <v>0</v>
      </c>
      <c r="D19" s="42" t="s">
        <v>35</v>
      </c>
    </row>
    <row r="20" spans="1:4" s="2" customFormat="1" ht="15.75">
      <c r="A20" s="17" t="s">
        <v>16</v>
      </c>
      <c r="B20" s="26">
        <v>6000</v>
      </c>
      <c r="C20" s="26">
        <v>6000</v>
      </c>
      <c r="D20" s="41"/>
    </row>
    <row r="21" spans="1:4" s="2" customFormat="1" ht="15.75">
      <c r="A21" s="16" t="s">
        <v>17</v>
      </c>
      <c r="B21" s="26">
        <v>2000</v>
      </c>
      <c r="C21" s="26">
        <v>2000</v>
      </c>
      <c r="D21" s="41"/>
    </row>
    <row r="22" spans="1:4" s="2" customFormat="1" ht="47.25">
      <c r="A22" s="43" t="s">
        <v>27</v>
      </c>
      <c r="B22" s="51">
        <v>0</v>
      </c>
      <c r="C22" s="52">
        <v>0</v>
      </c>
      <c r="D22" s="48" t="s">
        <v>35</v>
      </c>
    </row>
    <row r="23" spans="1:4" s="2" customFormat="1" ht="15.75">
      <c r="A23" s="43" t="s">
        <v>29</v>
      </c>
      <c r="B23" s="51">
        <v>9500</v>
      </c>
      <c r="C23" s="52">
        <v>8000</v>
      </c>
      <c r="D23" s="44"/>
    </row>
    <row r="24" spans="1:4" s="2" customFormat="1" ht="15.75">
      <c r="A24" s="43" t="s">
        <v>12</v>
      </c>
      <c r="B24" s="51">
        <v>5000</v>
      </c>
      <c r="C24" s="52"/>
      <c r="D24" s="44"/>
    </row>
    <row r="25" spans="1:4" s="2" customFormat="1" ht="19.5" customHeight="1">
      <c r="A25" s="43" t="s">
        <v>13</v>
      </c>
      <c r="B25" s="51">
        <v>860</v>
      </c>
      <c r="C25" s="52"/>
      <c r="D25" s="44"/>
    </row>
    <row r="26" spans="1:4" s="2" customFormat="1" ht="19.5" customHeight="1">
      <c r="A26" s="43" t="s">
        <v>30</v>
      </c>
      <c r="B26" s="51">
        <v>5000</v>
      </c>
      <c r="C26" s="52"/>
      <c r="D26" s="44"/>
    </row>
    <row r="27" spans="1:4" s="2" customFormat="1" ht="19.5" customHeight="1">
      <c r="A27" s="43" t="s">
        <v>31</v>
      </c>
      <c r="B27" s="51">
        <v>1000</v>
      </c>
      <c r="C27" s="52"/>
      <c r="D27" s="44"/>
    </row>
    <row r="28" spans="1:4" s="2" customFormat="1" ht="19.5" customHeight="1">
      <c r="A28" s="43" t="s">
        <v>32</v>
      </c>
      <c r="B28" s="51">
        <v>900</v>
      </c>
      <c r="C28" s="52"/>
      <c r="D28" s="44"/>
    </row>
    <row r="29" spans="1:4" s="2" customFormat="1" ht="19.5" customHeight="1" thickBot="1">
      <c r="A29" s="45" t="s">
        <v>33</v>
      </c>
      <c r="B29" s="58">
        <v>6000</v>
      </c>
      <c r="C29" s="53"/>
      <c r="D29" s="46"/>
    </row>
    <row r="30" spans="1:4" s="9" customFormat="1" ht="24" customHeight="1" thickBot="1">
      <c r="A30" s="47" t="s">
        <v>18</v>
      </c>
      <c r="B30" s="54">
        <f>SUM(B9:B29)</f>
        <v>143822</v>
      </c>
      <c r="C30" s="55">
        <f>SUM(C9:C23)</f>
        <v>141344</v>
      </c>
      <c r="D30" s="49"/>
    </row>
    <row r="31" spans="1:4" s="9" customFormat="1" ht="25.5" customHeight="1">
      <c r="A31" s="19" t="s">
        <v>19</v>
      </c>
      <c r="B31" s="59"/>
      <c r="C31" s="56"/>
      <c r="D31" s="50"/>
    </row>
    <row r="32" spans="1:4" s="9" customFormat="1" ht="21" customHeight="1">
      <c r="A32" s="28" t="s">
        <v>20</v>
      </c>
      <c r="B32" s="59">
        <v>4000</v>
      </c>
      <c r="C32" s="57">
        <v>4000</v>
      </c>
      <c r="D32" s="38"/>
    </row>
    <row r="33" spans="1:4" s="9" customFormat="1" ht="21" customHeight="1" thickBot="1">
      <c r="A33" s="28" t="s">
        <v>34</v>
      </c>
      <c r="B33" s="24">
        <v>500</v>
      </c>
      <c r="C33" s="24"/>
      <c r="D33" s="38"/>
    </row>
    <row r="34" spans="1:4" s="9" customFormat="1" ht="22.5" customHeight="1" thickBot="1">
      <c r="A34" s="29" t="s">
        <v>21</v>
      </c>
      <c r="B34" s="27">
        <f>SUM(B32:B33)</f>
        <v>4500</v>
      </c>
      <c r="C34" s="27">
        <f>SUM(C32:C32)</f>
        <v>4000</v>
      </c>
      <c r="D34" s="37"/>
    </row>
    <row r="35" spans="1:4" ht="39" customHeight="1" thickBot="1">
      <c r="A35" s="5" t="s">
        <v>22</v>
      </c>
      <c r="B35" s="25">
        <f>+B30+B34</f>
        <v>148322</v>
      </c>
      <c r="C35" s="25">
        <f>+C30+C34</f>
        <v>145344</v>
      </c>
      <c r="D35" s="39"/>
    </row>
    <row r="36" ht="18" customHeight="1"/>
    <row r="37" ht="18" customHeight="1"/>
    <row r="38" ht="18" customHeight="1"/>
    <row r="39" ht="18" customHeight="1"/>
  </sheetData>
  <mergeCells count="2">
    <mergeCell ref="A1:D1"/>
    <mergeCell ref="A2:D2"/>
  </mergeCells>
  <printOptions/>
  <pageMargins left="0.44" right="0.1968503937007874" top="0.58" bottom="0.1968503937007874" header="0.3" footer="0.31496062992125984"/>
  <pageSetup firstPageNumber="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kokavecz</cp:lastModifiedBy>
  <cp:lastPrinted>2009-01-30T08:39:26Z</cp:lastPrinted>
  <dcterms:created xsi:type="dcterms:W3CDTF">2006-01-17T12:40:42Z</dcterms:created>
  <dcterms:modified xsi:type="dcterms:W3CDTF">2009-02-09T08:19:03Z</dcterms:modified>
  <cp:category/>
  <cp:version/>
  <cp:contentType/>
  <cp:contentStatus/>
</cp:coreProperties>
</file>