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2009 eredeti" sheetId="1" r:id="rId1"/>
    <sheet name="2009_május" sheetId="2" r:id="rId2"/>
    <sheet name="2009_szept" sheetId="3" r:id="rId3"/>
    <sheet name="Munka2" sheetId="4" r:id="rId4"/>
    <sheet name="Munka3" sheetId="5" r:id="rId5"/>
  </sheets>
  <definedNames>
    <definedName name="_xlnm.Print_Titles" localSheetId="0">'2009 eredeti'!$5:$6</definedName>
    <definedName name="_xlnm.Print_Titles" localSheetId="1">'2009_május'!$5:$6</definedName>
    <definedName name="_xlnm.Print_Titles" localSheetId="2">'2009_szept'!$5:$6</definedName>
    <definedName name="_xlnm.Print_Area" localSheetId="0">'2009 eredeti'!$A$1:$M$114</definedName>
    <definedName name="_xlnm.Print_Area" localSheetId="1">'2009_május'!$A$1:$M$268</definedName>
    <definedName name="_xlnm.Print_Area" localSheetId="2">'2009_szept'!$A$1:$M$327</definedName>
  </definedNames>
  <calcPr fullCalcOnLoad="1"/>
</workbook>
</file>

<file path=xl/sharedStrings.xml><?xml version="1.0" encoding="utf-8"?>
<sst xmlns="http://schemas.openxmlformats.org/spreadsheetml/2006/main" count="3112" uniqueCount="856">
  <si>
    <t>Kötelezettség eredete</t>
  </si>
  <si>
    <t>Kötelezettségvállalás</t>
  </si>
  <si>
    <t xml:space="preserve">kezdete </t>
  </si>
  <si>
    <t>vége</t>
  </si>
  <si>
    <t xml:space="preserve">Kötelezettség értéke </t>
  </si>
  <si>
    <t>Kötelezettség megnevezése, tárgya</t>
  </si>
  <si>
    <t>Partner</t>
  </si>
  <si>
    <t>2009. évben</t>
  </si>
  <si>
    <t>2010. évben</t>
  </si>
  <si>
    <t>2011. évben</t>
  </si>
  <si>
    <t>2012. évben</t>
  </si>
  <si>
    <t>Következő évek</t>
  </si>
  <si>
    <t>felmondási feltételek</t>
  </si>
  <si>
    <t>Adatok Ft-ban</t>
  </si>
  <si>
    <t>Évenkénti díj</t>
  </si>
  <si>
    <t>Harruckern János Közoktatási Intézmény</t>
  </si>
  <si>
    <t>1.</t>
  </si>
  <si>
    <t xml:space="preserve">Békés Megyei Pándy Kálmán Kórház </t>
  </si>
  <si>
    <t>Mintabolt bérleti díj</t>
  </si>
  <si>
    <t>Bérleti szerződés</t>
  </si>
  <si>
    <t>Határozatlan idejű</t>
  </si>
  <si>
    <t>2.</t>
  </si>
  <si>
    <t>Kocsis István</t>
  </si>
  <si>
    <t>Munkabiztonsági szaktevékenység</t>
  </si>
  <si>
    <t>Megbízási szerződés</t>
  </si>
  <si>
    <t>3.</t>
  </si>
  <si>
    <t>Management Mérnöki Tanácsadó Bt</t>
  </si>
  <si>
    <t>Környezetvédelmi ügyek felügyelete</t>
  </si>
  <si>
    <t>4.</t>
  </si>
  <si>
    <t>Szabó Istvánné</t>
  </si>
  <si>
    <t>Minőségfejlesztési tanácsadói, szakértői tev.</t>
  </si>
  <si>
    <t>5.</t>
  </si>
  <si>
    <t>Dr. Fodor és Társa Bt</t>
  </si>
  <si>
    <t>Foglalkoztatás egészségügyi szolgáltatás</t>
  </si>
  <si>
    <t>Szolgáltatási szerződés</t>
  </si>
  <si>
    <t>6.</t>
  </si>
  <si>
    <t>Dr. Szalóky Gyöngyvér</t>
  </si>
  <si>
    <t>7.</t>
  </si>
  <si>
    <t>Agip Hungária Zrt</t>
  </si>
  <si>
    <t>Üzemanyag vásárlás szerződés szerint</t>
  </si>
  <si>
    <t>Üzemanyag kártya szerződés</t>
  </si>
  <si>
    <t>8.</t>
  </si>
  <si>
    <t>Mol Nyrt.</t>
  </si>
  <si>
    <t>Fizetési megállapodás</t>
  </si>
  <si>
    <t>9.</t>
  </si>
  <si>
    <t xml:space="preserve">Pannon GSM </t>
  </si>
  <si>
    <t>Telefon előfizetés</t>
  </si>
  <si>
    <t>Előfizetői szerződés</t>
  </si>
  <si>
    <t>10.</t>
  </si>
  <si>
    <t>Élelmiszer alapanyag beszállítók</t>
  </si>
  <si>
    <t>Élelmiszer alapanyag vásárlás</t>
  </si>
  <si>
    <t>Szállítói szerződések</t>
  </si>
  <si>
    <t>11.</t>
  </si>
  <si>
    <t>12.</t>
  </si>
  <si>
    <t>Kovács István</t>
  </si>
  <si>
    <t>Terület teljes őrzése</t>
  </si>
  <si>
    <t>13.</t>
  </si>
  <si>
    <t>Dr. Mester György Általános Iskola</t>
  </si>
  <si>
    <t>Tornacsarnok bérlése</t>
  </si>
  <si>
    <t>Megállapodás</t>
  </si>
  <si>
    <t>14.</t>
  </si>
  <si>
    <t>Békés Megyei Szociális, Gyermekvédelmi, Rehabilitációs és Módszertani Kp.</t>
  </si>
  <si>
    <t>Intézményi helyiségek használanak díja</t>
  </si>
  <si>
    <t>15.</t>
  </si>
  <si>
    <t>KFKI Rendszerintegrációs Zrt.</t>
  </si>
  <si>
    <t>Telefon központok üzemeltetése</t>
  </si>
  <si>
    <t>Szerződés</t>
  </si>
  <si>
    <t>16.</t>
  </si>
  <si>
    <t>Hunyadi János Közoktatási Intézmény</t>
  </si>
  <si>
    <t>RFV Nyrt</t>
  </si>
  <si>
    <t>hőszolgáltatási tev.</t>
  </si>
  <si>
    <t>Magyarbánhegyes</t>
  </si>
  <si>
    <t>Csanád Vezér Ált.Isk</t>
  </si>
  <si>
    <t>Vásárolt élelem</t>
  </si>
  <si>
    <t>Mezőkovácsháza</t>
  </si>
  <si>
    <t>Ptk szerint</t>
  </si>
  <si>
    <t>Munkaerőpiaci Alap Képzési Alaprész decentralizált Dél-alföldi Regionális Keretének felhasználására, a multimédiás-informatikai eszközfejlsztés elősegítésére c. pályázat fenntartása</t>
  </si>
  <si>
    <t>Oktatási Minisztérium Alapkezelő Igazgatósága (DT-INF/DA/I/27/2004.)</t>
  </si>
  <si>
    <t>2009.</t>
  </si>
  <si>
    <t>Munkaerőpiaci Alap Képzési Alaprész 2005. évi decentralizált Dél-alföldi Regionális Keretének felhasználására c. pályázat fenntartása</t>
  </si>
  <si>
    <t>Oktatási Minisztérium Alapkezelő Igazgatósága (DT/DA/1/3/2005.)</t>
  </si>
  <si>
    <t>2010.</t>
  </si>
  <si>
    <t>Oktatási Minisztérium Alapkezelő Igazgatósága (DT/DA/2/1/2005.)</t>
  </si>
  <si>
    <t>Munkaerőpiaci Alap Képzési Alaprész 2006. évi decentralizált Dél-alföldi Regionális Keretének felhasználására c. pályázat fenntartása</t>
  </si>
  <si>
    <t>Oktatási Minisztérium Alapkezelő Igazgatósága (DT-DA/4/006/2006.)</t>
  </si>
  <si>
    <t>2011.</t>
  </si>
  <si>
    <t>Munkaerőpiaci Alap Képzési Alaprész 2005. évi decentralizált Dél-alföldi Regionális Keretének felhasználására c. pályázat fenntartása (Magyarbánhegyesi feladatellátási hely)</t>
  </si>
  <si>
    <t xml:space="preserve">Oktatási Minisztérium Alapkezelő Igazgatósága </t>
  </si>
  <si>
    <t>Munkaerőpiaci Alap Képzési Alaprész 2006. évi decentralizált Dél-alföldi Regionális Keretének felhasználására c. pályázat fenntartása (Magyarbánhegyesi feladatellátási hely)</t>
  </si>
  <si>
    <t>Pándy Kálmán Megyei Kórház</t>
  </si>
  <si>
    <t>Dalkia Zrt</t>
  </si>
  <si>
    <t>Hőszolgáltatás Tüdőkórház</t>
  </si>
  <si>
    <t>PTK. KBT szerint</t>
  </si>
  <si>
    <t>Digbuild Kft</t>
  </si>
  <si>
    <t>Takarítás Tüdőkórház</t>
  </si>
  <si>
    <t>Euromedic Pharma Gyógyszernagyker</t>
  </si>
  <si>
    <t>Gyógyszer</t>
  </si>
  <si>
    <t>Teva Magyarország ZRT</t>
  </si>
  <si>
    <t>Hungaropharma Gyógyszernagykereskedelmi Zrt</t>
  </si>
  <si>
    <t>Olimpus Kft</t>
  </si>
  <si>
    <t>Laboratóriumi reagensek</t>
  </si>
  <si>
    <t>Diagnosztikum Rt</t>
  </si>
  <si>
    <t>Roche Magyarország Kft</t>
  </si>
  <si>
    <t>Diagon Kft</t>
  </si>
  <si>
    <t xml:space="preserve">10. </t>
  </si>
  <si>
    <t>After loading műszer</t>
  </si>
  <si>
    <t>folyamatban</t>
  </si>
  <si>
    <t>Beszerzés folyamtban van, pontos adatokat nem tudunk</t>
  </si>
  <si>
    <t>Pathológia osztály építése</t>
  </si>
  <si>
    <t>Békés Megyei Szoc. és Gyermekvédelmi Kp, Békéscsaba</t>
  </si>
  <si>
    <t>Szociális és Munkaügyi Minisztérium</t>
  </si>
  <si>
    <t>Dévaványai Gyermekotthon működtetése</t>
  </si>
  <si>
    <t>pályázat-beruházás</t>
  </si>
  <si>
    <t>Egészségügyi Szoc. és Cs. Minisztérium</t>
  </si>
  <si>
    <t>Gyula, Ady E. 3.gyerm.v. működtetése</t>
  </si>
  <si>
    <t>Foglalkoztatáspol. és Munkaügyi Min.</t>
  </si>
  <si>
    <t>Békéscsaba, Fogy. nappali ell. müködtetése</t>
  </si>
  <si>
    <t>SECRET-ŐR Kft</t>
  </si>
  <si>
    <t>őrzés-védés</t>
  </si>
  <si>
    <t>szerződés</t>
  </si>
  <si>
    <t>határozatlan</t>
  </si>
  <si>
    <t>90 napos felm.</t>
  </si>
  <si>
    <t>Békés Megyei Körös-menti Szociális Centrum</t>
  </si>
  <si>
    <t>Címzett állami beruházás: Nagyszénás és Szarvas telephelyen 2001-ben lett átadva. Elidegenítési tilalom van rajta, mint hosszú távú kötelezettség vállalás</t>
  </si>
  <si>
    <t>KFKI Rendszerin-tegrációs Zrt.</t>
  </si>
  <si>
    <t>Telekommunikációs szolgáltatás (telefonközpont)</t>
  </si>
  <si>
    <t xml:space="preserve">Határozott időtartam letelete után 15 nappal, v. súlyos szerz. szegés esetén azonnal </t>
  </si>
  <si>
    <t>Jambrich István</t>
  </si>
  <si>
    <t>Prémium éves munkavállaló Magyarbánhegyes telephely</t>
  </si>
  <si>
    <t>Hevesi Ferencné</t>
  </si>
  <si>
    <t>Prémium éves munkavállaló Nagyszénás telephely</t>
  </si>
  <si>
    <t>Kulcsár Károlyné</t>
  </si>
  <si>
    <t>Hlobocsányi Andrásné</t>
  </si>
  <si>
    <t>Szilágyi Andrsáné</t>
  </si>
  <si>
    <t>Novsoft Kft. Orosháza</t>
  </si>
  <si>
    <t>Gyógyszer és gondozási nyilvántartó program</t>
  </si>
  <si>
    <t>Tudakozó-plussz</t>
  </si>
  <si>
    <t>Weboldal</t>
  </si>
  <si>
    <t>Ollári János</t>
  </si>
  <si>
    <t>Rovar és rágcsálóirtás Nagyszénás telephely</t>
  </si>
  <si>
    <t>Rovar és rágcsálóirtás Szarvas telephely</t>
  </si>
  <si>
    <t>Rovar és rágcsálóirtás Magyarbánhegyes telephely</t>
  </si>
  <si>
    <t>Rovar és rágcsálóirtás Mezőkovácsháza telephely</t>
  </si>
  <si>
    <t>Munkácsy Mihály Múzeum</t>
  </si>
  <si>
    <t>Békéscsabai Hivatásos Önkormányzati Tűzoltó Parancsnokság</t>
  </si>
  <si>
    <t>Határozatlan idő</t>
  </si>
  <si>
    <t>300,- Ft/ n.év.</t>
  </si>
  <si>
    <t>Írasban 30 nap határidő</t>
  </si>
  <si>
    <t>Dr. Scheirich Gyula  ügyvéd</t>
  </si>
  <si>
    <t>jogi képviselet</t>
  </si>
  <si>
    <t>25.000,- Ft/hó</t>
  </si>
  <si>
    <t>indoklás nélül azonnali hatállyal</t>
  </si>
  <si>
    <t>IGUANA ÉS A TÖBBIEK BT.</t>
  </si>
  <si>
    <t>Akvárium karbantartás</t>
  </si>
  <si>
    <t>12.000,-Ft/hó</t>
  </si>
  <si>
    <t>határozott idő</t>
  </si>
  <si>
    <t>CONTROLL-ZÓNA KFT</t>
  </si>
  <si>
    <t>Távfelyügyelet</t>
  </si>
  <si>
    <t>írásban 90 nap határidő</t>
  </si>
  <si>
    <t>Bozó és Dénes Kft</t>
  </si>
  <si>
    <t>Foglalk.e.ü. Szolg.</t>
  </si>
  <si>
    <t>67.500,-Ft/n.év.</t>
  </si>
  <si>
    <t>Társasház</t>
  </si>
  <si>
    <t>közös ktg. Üuemel. Felúj.</t>
  </si>
  <si>
    <t>45.315,- Ft/hó</t>
  </si>
  <si>
    <t>Ellátó és Szolgáltató Szervezet</t>
  </si>
  <si>
    <t>Secret-Őr
Kft.</t>
  </si>
  <si>
    <t>Takarítás Megyeháza</t>
  </si>
  <si>
    <t>szolg.szerz.
(közbeszerzés)</t>
  </si>
  <si>
    <t>felmondási idő:
 6 hó</t>
  </si>
  <si>
    <t>Őrzés Megyeháza</t>
  </si>
  <si>
    <t xml:space="preserve">szolg.szerz.
</t>
  </si>
  <si>
    <t>felmondási idő:
 90 nap</t>
  </si>
  <si>
    <t>Őrzés Tarhos</t>
  </si>
  <si>
    <t>felmondási idő:
 10 nap</t>
  </si>
  <si>
    <t>Járőrözés Gyula, Remete</t>
  </si>
  <si>
    <t>30.000 Ft/hó</t>
  </si>
  <si>
    <t>60.000 Ft/hó</t>
  </si>
  <si>
    <t>50.000 Ft/hó</t>
  </si>
  <si>
    <t>250.000 Ft/év</t>
  </si>
  <si>
    <t>130.000 Ft/hó</t>
  </si>
  <si>
    <t>5.000 Ft/fő/év</t>
  </si>
  <si>
    <t>2.000.000 Ft/év</t>
  </si>
  <si>
    <t>10.000.000 Ft/év</t>
  </si>
  <si>
    <t>1.500.000 Ft/év</t>
  </si>
  <si>
    <t>60.000.000 Ft/év</t>
  </si>
  <si>
    <t>310.000 Ft/hó</t>
  </si>
  <si>
    <t>1.080.000/időszak</t>
  </si>
  <si>
    <t>450.000/időszak</t>
  </si>
  <si>
    <t>61.321 Ft/hó</t>
  </si>
  <si>
    <t>26.771 Ft/hó</t>
  </si>
  <si>
    <t>78.090 Ft/hó</t>
  </si>
  <si>
    <t>Békés Megyei Hajnal István Szociális Szolgáltató Centrum,  Békés</t>
  </si>
  <si>
    <t>Phare</t>
  </si>
  <si>
    <t>Harmónia Lakóotthon eligedenítési tilalom</t>
  </si>
  <si>
    <t>Phare HU. 0105-02 pályázat - A fogyatékos emberek  munkaerő piacra jutásának elősegítése</t>
  </si>
  <si>
    <t xml:space="preserve">2. </t>
  </si>
  <si>
    <t>DA Reg. Mü. Kp.</t>
  </si>
  <si>
    <t>2 fő továbbfoglalkoztatási kötelezettség</t>
  </si>
  <si>
    <t>Pályázat - megváltozott munkaképességűek foglalkoztatására</t>
  </si>
  <si>
    <t>Farkas Gyula Közoktatási Intézmény</t>
  </si>
  <si>
    <t>Atlasz-Plusz Transz Kft.</t>
  </si>
  <si>
    <t>motorikus gázolaj</t>
  </si>
  <si>
    <t>szállítási szerződés</t>
  </si>
  <si>
    <t>180 napos felmondási határidő</t>
  </si>
  <si>
    <t>BCN Rendszerház Kft.</t>
  </si>
  <si>
    <t>kommunikációs rendszeren szolg. Nyújtása</t>
  </si>
  <si>
    <t>átalánydíjas szolgáltatási szerződés</t>
  </si>
  <si>
    <t>90 napos felmondási határidő</t>
  </si>
  <si>
    <t>Di Palma San Bt.</t>
  </si>
  <si>
    <t>fogl.-eü-i ellátás</t>
  </si>
  <si>
    <t>határozatlan idő</t>
  </si>
  <si>
    <t>Duvet Kft.</t>
  </si>
  <si>
    <t>kenőanyagbeszerzés</t>
  </si>
  <si>
    <t>kenőanyagvásárlási szerződés</t>
  </si>
  <si>
    <t>Elit-Őr Kft.</t>
  </si>
  <si>
    <t>vagyonvédelem</t>
  </si>
  <si>
    <t>megbízási szerződés</t>
  </si>
  <si>
    <t>fordulónapot megelőző 90 nap felmondási határidő</t>
  </si>
  <si>
    <t>BM. Hajnal I. Szolg. Centrum</t>
  </si>
  <si>
    <t>menzai étkeztetés</t>
  </si>
  <si>
    <t>szolgáltatási szerződés</t>
  </si>
  <si>
    <t>30 napos felmondási idő</t>
  </si>
  <si>
    <t>Kovács Béla</t>
  </si>
  <si>
    <t>munkabiztonság, tűzvédelem</t>
  </si>
  <si>
    <t>vállalkozói szerződés</t>
  </si>
  <si>
    <t>bármikor felmondható</t>
  </si>
  <si>
    <t>Lindström Kft.</t>
  </si>
  <si>
    <t>szőnyegszállítás és csere</t>
  </si>
  <si>
    <t>szőnyegbérleti megállapodás</t>
  </si>
  <si>
    <t>fordulónapot megelőző 60 nap felmondási határidő</t>
  </si>
  <si>
    <t>LISZ Kft.</t>
  </si>
  <si>
    <t>tornaterem bérleti díj</t>
  </si>
  <si>
    <t>megállapodás</t>
  </si>
  <si>
    <t>fűtés-melegvíz szolgáltatás Szánthó A. u. 8.</t>
  </si>
  <si>
    <t>NetEasySoft</t>
  </si>
  <si>
    <t>NES.HU informatikai szolgáltatások</t>
  </si>
  <si>
    <t>megrendelő</t>
  </si>
  <si>
    <t>azonnali</t>
  </si>
  <si>
    <t>Pacsika Zsolt</t>
  </si>
  <si>
    <t>péksüteménybeszerzés</t>
  </si>
  <si>
    <t>szerződés-módosítás</t>
  </si>
  <si>
    <t>Trend-Papír Simon Kft.</t>
  </si>
  <si>
    <t>tisztítószer-beszerzés</t>
  </si>
  <si>
    <t>szállítási kerezszerződés</t>
  </si>
  <si>
    <t>31 napos felmondási idő</t>
  </si>
  <si>
    <t>Yami Számítás- technikai Bt.</t>
  </si>
  <si>
    <t>MenzaSzoft III. szoftver karbantartása</t>
  </si>
  <si>
    <t>Békés Megyei Levéltár</t>
  </si>
  <si>
    <t>Békés Megyei Tudásház és Könyvtár</t>
  </si>
  <si>
    <t>Békés Megyei Jókai Színház</t>
  </si>
  <si>
    <t>Békés Megyei Napsugár Bábszínház</t>
  </si>
  <si>
    <t>Önkormányzati Hivatal, Békéscsaba</t>
  </si>
  <si>
    <t>Fejlesztési célú hitelek, kötvény</t>
  </si>
  <si>
    <t>Pénzeszközátadási kötelezettségek</t>
  </si>
  <si>
    <t>Egyéb kötelezettségek</t>
  </si>
  <si>
    <t>Bursa Hungarica felsőoktatási önkormányzati ösztöndíj támogatása</t>
  </si>
  <si>
    <t>Thermál Consulting Kft., támogatás</t>
  </si>
  <si>
    <t>BÉKÉS AIRPORT Kft. pótbefizetési kötelezettség</t>
  </si>
  <si>
    <t>Kötvény</t>
  </si>
  <si>
    <t>Közgyűjteményi intézmények rekonstrukciójához hitel</t>
  </si>
  <si>
    <t>BÉKÉS AIRPORT Kft. működéséhez, amennyiben a repülőtér 2008.-tól  "Nyilvános kereskedelmi" repülőtérként működik</t>
  </si>
  <si>
    <t>A támogatás a tárgyévi költségvetésben kerül meghatározásra</t>
  </si>
  <si>
    <t>Békés Megyei IBSEN Oktatási, Művészeti és Közművelődési KHT</t>
  </si>
  <si>
    <t xml:space="preserve">átadott közművelődési feladat </t>
  </si>
  <si>
    <t>2009.01.01-i együttműködési megállapodás</t>
  </si>
  <si>
    <t>évente változó</t>
  </si>
  <si>
    <t>Békés Megyei Népművészeti Egyesület</t>
  </si>
  <si>
    <t>2007. 06.01-i együttműködési megállapodás</t>
  </si>
  <si>
    <t>Közösségfejlesztők Békés Megyei Egyesülete</t>
  </si>
  <si>
    <t xml:space="preserve">közművelődési tanácsadás és szolgáltatás </t>
  </si>
  <si>
    <t>A Megyei Önkormányzat és intézményei hosszútávú kötelezettség-vállalásai</t>
  </si>
  <si>
    <t>Ssz.</t>
  </si>
  <si>
    <t>2001.</t>
  </si>
  <si>
    <t>OTP Bank Rt.</t>
  </si>
  <si>
    <t>Közkincs hitel törlesztése - Gyermekkönyvtár átalakítása</t>
  </si>
  <si>
    <t>1-2-06-3300-0415-3 számú kölcsönszerződés</t>
  </si>
  <si>
    <t>2026.</t>
  </si>
  <si>
    <t>PTK, OTP Általános Üzletszabályzat</t>
  </si>
  <si>
    <t>Közkincs hitel törlesztése - Munkácsy Mihály Múzeum felújítása</t>
  </si>
  <si>
    <t>1-2-06-3300-0416-4 számú kölcsönszerződés</t>
  </si>
  <si>
    <t>Magyarbánhegyesi Víziközmű-társulat</t>
  </si>
  <si>
    <t>érdekeltségi hozzájárulás</t>
  </si>
  <si>
    <t>22/2008.(XII.12.) KT. sz. rendelet, Támogatási szerződés</t>
  </si>
  <si>
    <t>PTK. szerint</t>
  </si>
  <si>
    <t>Békéscsaba Vagyonkezelő</t>
  </si>
  <si>
    <t>bérleti díj (pártarch.)</t>
  </si>
  <si>
    <t>bérleti szerződés</t>
  </si>
  <si>
    <t>Határozatlan  idejű</t>
  </si>
  <si>
    <t>126095 Ft/hó</t>
  </si>
  <si>
    <t>NIIFI</t>
  </si>
  <si>
    <t>elektronikus adathálózati szolgáltatás</t>
  </si>
  <si>
    <t>180000 Ft/év</t>
  </si>
  <si>
    <t>60 nap</t>
  </si>
  <si>
    <t>INFOKER Szövetkezet</t>
  </si>
  <si>
    <t>Textlib integrált könyvtári rendszer használati jog</t>
  </si>
  <si>
    <t>előfizetői szerződés</t>
  </si>
  <si>
    <t>44640 Ft/félév</t>
  </si>
  <si>
    <t>naptári félév 3. hónap utolsó napja</t>
  </si>
  <si>
    <t>Sajti Lajos</t>
  </si>
  <si>
    <t>Munka-és tűzvédelmi feladatok ellátása</t>
  </si>
  <si>
    <t>11880 Ft/hó</t>
  </si>
  <si>
    <t>90 nap</t>
  </si>
  <si>
    <t>T-Online Magyarország</t>
  </si>
  <si>
    <t>Internet Békési Fióklevéltár</t>
  </si>
  <si>
    <t>6500 Ft/hó</t>
  </si>
  <si>
    <t>dr. Fodor és Társa Bt</t>
  </si>
  <si>
    <t>foglalkoztatás-egészségügyi szolgáltatás</t>
  </si>
  <si>
    <t>5000 Ft/fő</t>
  </si>
  <si>
    <t>2 hónap</t>
  </si>
  <si>
    <t>OTP Garancia Biztosító</t>
  </si>
  <si>
    <t>Casco</t>
  </si>
  <si>
    <t>biztosítási szerződés</t>
  </si>
  <si>
    <t>64166 Ft/év</t>
  </si>
  <si>
    <t>Generali Biztosító</t>
  </si>
  <si>
    <t>Kötelező gépjármű felelősség biztosítás</t>
  </si>
  <si>
    <t>20876 Ft/év</t>
  </si>
  <si>
    <t>minden év november 30-ig</t>
  </si>
  <si>
    <t>MOL</t>
  </si>
  <si>
    <t>400000 Ft/év</t>
  </si>
  <si>
    <t>Bozsár Józsefné</t>
  </si>
  <si>
    <t>Prémiuméves munkavállaló Magyarbánhegyes telephely</t>
  </si>
  <si>
    <t>12.288.387</t>
  </si>
  <si>
    <t>MOL Nyrt.</t>
  </si>
  <si>
    <t>Üzemanyag közbeszerzés</t>
  </si>
  <si>
    <t>Közbeszerzés</t>
  </si>
  <si>
    <t>üzemanyag beszerzés</t>
  </si>
  <si>
    <t>közp. Közbeszerzés</t>
  </si>
  <si>
    <t>2009.0101.</t>
  </si>
  <si>
    <t>Secret-őr Biztonságszolgálati Kft.</t>
  </si>
  <si>
    <t>objektum őrzés, rendfenntartás</t>
  </si>
  <si>
    <t>820,-Ft/óra/fő+áfa</t>
  </si>
  <si>
    <t>felmondási idő 90 nap</t>
  </si>
  <si>
    <t>NFÜ-ESZA Kht.</t>
  </si>
  <si>
    <t>TÁMASZ-TÉKA pályázat</t>
  </si>
  <si>
    <t>igény szerint</t>
  </si>
  <si>
    <t>KFKI Rendszerintegrációs Zrt. (BCN Rendszerház Kft.)</t>
  </si>
  <si>
    <t>kommunikációs rendszeren szolg. nyújtása</t>
  </si>
  <si>
    <t>49.572 Ft/hó</t>
  </si>
  <si>
    <t>584.808 Ft/hó átlagosan</t>
  </si>
  <si>
    <t>144.000 Ft/év</t>
  </si>
  <si>
    <t>30.000 Ft/hó átlagosan</t>
  </si>
  <si>
    <t>40.397 Ft/év</t>
  </si>
  <si>
    <t>15.360 Ft/év</t>
  </si>
  <si>
    <t>megrendelő alapján</t>
  </si>
  <si>
    <t>45.533 Ft/év</t>
  </si>
  <si>
    <t>Magyar Államkincstár</t>
  </si>
  <si>
    <t>IMI rendszer</t>
  </si>
  <si>
    <t>Békés Város Önkormányzata</t>
  </si>
  <si>
    <t>állati hulladék gyűjtése és tárolása</t>
  </si>
  <si>
    <t>közszolgáltatási szerződés</t>
  </si>
  <si>
    <t>20 316 Ft/hó</t>
  </si>
  <si>
    <t>Élelmiszer anyag szállítók</t>
  </si>
  <si>
    <t>élelmezési anyag beszerzése</t>
  </si>
  <si>
    <t>szállítói szerződés</t>
  </si>
  <si>
    <t>2007.07.01 megelőzően</t>
  </si>
  <si>
    <t>megrendelők alapján</t>
  </si>
  <si>
    <t>felmondási idő</t>
  </si>
  <si>
    <t>NAMUR Kft.</t>
  </si>
  <si>
    <t>belső ellenőrzési feladatok</t>
  </si>
  <si>
    <t>4 800 Ft/óra</t>
  </si>
  <si>
    <t>Ptk. szerint</t>
  </si>
  <si>
    <t>Generali-Providencia Biztosító Zrt.</t>
  </si>
  <si>
    <t>CASCO</t>
  </si>
  <si>
    <t>270 386 Ft/év</t>
  </si>
  <si>
    <t>minden naptári év január 1-je biztosítási évforduló</t>
  </si>
  <si>
    <t>kötelező felelősség-biztosítás</t>
  </si>
  <si>
    <t>448 725 Ft/év</t>
  </si>
  <si>
    <t>általános felelősségbiztosítás (tanulók)</t>
  </si>
  <si>
    <t>124 200 Ft/ negyedév</t>
  </si>
  <si>
    <t>Gálik István</t>
  </si>
  <si>
    <t>tankönyvellátás</t>
  </si>
  <si>
    <t>tankönyvellátási szerződés</t>
  </si>
  <si>
    <t>2009/2010. tanév</t>
  </si>
  <si>
    <t>létszám alapján</t>
  </si>
  <si>
    <t>normatíva</t>
  </si>
  <si>
    <t>17.</t>
  </si>
  <si>
    <t>18.</t>
  </si>
  <si>
    <t>19.</t>
  </si>
  <si>
    <t>20.</t>
  </si>
  <si>
    <t>21.</t>
  </si>
  <si>
    <t>22.</t>
  </si>
  <si>
    <t>Coetech Energetikai Üzemeltető Kft</t>
  </si>
  <si>
    <t>Gázszolgáltatási vásárlás</t>
  </si>
  <si>
    <t>Hőszolgáltatási szerződés</t>
  </si>
  <si>
    <t>11.000.000 Ft/év</t>
  </si>
  <si>
    <t>Oktatásért Közalapítvány</t>
  </si>
  <si>
    <t>Felzárkóztató a szakmatanuláshoz</t>
  </si>
  <si>
    <t>Pályázat</t>
  </si>
  <si>
    <t>2014.</t>
  </si>
  <si>
    <t>13.578.000</t>
  </si>
  <si>
    <t>Interneten való megjelenés támogatása</t>
  </si>
  <si>
    <t>2013.</t>
  </si>
  <si>
    <t>350.000</t>
  </si>
  <si>
    <t>Jó ez a szakma- bemutatom neked</t>
  </si>
  <si>
    <t>393.000</t>
  </si>
  <si>
    <t>Szakmai rövidfilm pályázat</t>
  </si>
  <si>
    <t>500.000</t>
  </si>
  <si>
    <t>Szakmai iskolaujság pályázat</t>
  </si>
  <si>
    <t>23.</t>
  </si>
  <si>
    <t>Légy a jövőd gazdája – környezetvédelmi pályázat</t>
  </si>
  <si>
    <t>100.000</t>
  </si>
  <si>
    <t>24.</t>
  </si>
  <si>
    <t>Közoktatási kollégiumok eszközparkjának fejlesztése – Gyulai Fiúkoll.</t>
  </si>
  <si>
    <t>1.600.000</t>
  </si>
  <si>
    <t>25.</t>
  </si>
  <si>
    <t>Közoktatási kollégiumok eszközparkjának fejlesztése – Elek</t>
  </si>
  <si>
    <t>26.</t>
  </si>
  <si>
    <t>Közoktatási kollégiumok eszközparkjának fejlesztése – Gyulai Leánykoll.</t>
  </si>
  <si>
    <t>1.550.000</t>
  </si>
  <si>
    <t>27.</t>
  </si>
  <si>
    <t>Közoktatási kollégiumok eszközparkjának fejlesztése – Gyulai Béke sgt-i. koll.</t>
  </si>
  <si>
    <t>1.500.000</t>
  </si>
  <si>
    <t>28.</t>
  </si>
  <si>
    <t>Közoktatási kollégiumok eszközparkjának fejlesztése – Szabadkígyós</t>
  </si>
  <si>
    <t>1.800.000</t>
  </si>
  <si>
    <t>29.</t>
  </si>
  <si>
    <t>Közoktatási kollégiumok eszközparkjának fejlesztése – Mezőhegyes</t>
  </si>
  <si>
    <t>1.782.000</t>
  </si>
  <si>
    <t>30.</t>
  </si>
  <si>
    <t>Közoktatási Kollégiumok Informatikai parkjának és tanulószobáinak korszerűsítése Szabadkígyós</t>
  </si>
  <si>
    <t>2.824.000</t>
  </si>
  <si>
    <t>31.</t>
  </si>
  <si>
    <t>Közoktatási Kollégiumok Informatikai parkjának és tanulószobáinak korszerűsítése – Gyulai Fiúkoll.</t>
  </si>
  <si>
    <t>2.658.000</t>
  </si>
  <si>
    <t>32.</t>
  </si>
  <si>
    <t>Közoktatási Kollégiumok Informatikai parkjának és tanulószobáinak korszerűsítése – Gyulai Leánykoll.</t>
  </si>
  <si>
    <t>33.</t>
  </si>
  <si>
    <t>Közoktatási Kollégiumok Informatikai parkjának és tanulószobáinak korszerűsítése – Béke sgi-i Koll.</t>
  </si>
  <si>
    <t>34.</t>
  </si>
  <si>
    <t xml:space="preserve">Közoktatási Kollégiumok Informatikai parkjának és tanulószobáinak korszerűsítése – Eleki Koll. </t>
  </si>
  <si>
    <t>35.</t>
  </si>
  <si>
    <t>Közoktatási Kollégiumok Informatikai parkjának és tanulószobáinak korszerűsítése -Mezőhegyes</t>
  </si>
  <si>
    <t>2.390.000</t>
  </si>
  <si>
    <t>36.</t>
  </si>
  <si>
    <t>NSZFI</t>
  </si>
  <si>
    <t>Szakképzés tárgyi feltételeinek bővítése</t>
  </si>
  <si>
    <t>30.000.000</t>
  </si>
  <si>
    <t>37.</t>
  </si>
  <si>
    <t>Békés M. Közokt. Közalapítványa</t>
  </si>
  <si>
    <t>Közokt. Intézm. Könyvtárállományának gyarapítása</t>
  </si>
  <si>
    <t>329.000</t>
  </si>
  <si>
    <t>38.</t>
  </si>
  <si>
    <t>Szakképzés Módszertani és eszközfejlesztése</t>
  </si>
  <si>
    <t>8.650.000</t>
  </si>
  <si>
    <t>39.</t>
  </si>
  <si>
    <t>Fogyatékos Személyekért Közalapítvány</t>
  </si>
  <si>
    <t>„Dobbantó” Felzárkóztató évfolyam támogatása az esélyegyenlőségért</t>
  </si>
  <si>
    <t>45.000.000</t>
  </si>
  <si>
    <t>40.</t>
  </si>
  <si>
    <t>2.250.000</t>
  </si>
  <si>
    <t>41.</t>
  </si>
  <si>
    <t>Kollégiumok szakmai programjának támogatása</t>
  </si>
  <si>
    <t>Pályázat                    (6 darabból áll)</t>
  </si>
  <si>
    <t>16.070.000</t>
  </si>
  <si>
    <t>Intel Tudakozó Szolgáltató Kft.</t>
  </si>
  <si>
    <t>Honlapon való szerepeltetés</t>
  </si>
  <si>
    <t>Kovács Béla gépészmérnök vállalkozó</t>
  </si>
  <si>
    <t>Munkabiztonsági, tűzvédelmi szakfeladat ellátás</t>
  </si>
  <si>
    <t>Vállalkozási szerződés</t>
  </si>
  <si>
    <t>FiberNet Kommunikációs Zrt.</t>
  </si>
  <si>
    <t>Internet szolgáltatás</t>
  </si>
  <si>
    <t>Csák Imre eü. Kártevőírtó vállalkozó</t>
  </si>
  <si>
    <t>Kártevő irtás</t>
  </si>
  <si>
    <t>OTP GARANCIA</t>
  </si>
  <si>
    <t>Mobil Casco Biztosítás</t>
  </si>
  <si>
    <t>Biztosítási kötvény</t>
  </si>
  <si>
    <t>Kiállított számla alapján</t>
  </si>
  <si>
    <t>Füzesgyarmat Város Önkormányzat Polgármesteri Hivatal</t>
  </si>
  <si>
    <t>Hulladék elszállítás</t>
  </si>
  <si>
    <t>M és Társa Kft. (közbeszerzés)</t>
  </si>
  <si>
    <t xml:space="preserve">Élelmiszer szállítás </t>
  </si>
  <si>
    <t>Szállítási szerződés</t>
  </si>
  <si>
    <t>Szőke és Társai Kft. (közbeszerzés)</t>
  </si>
  <si>
    <t>Zsarnóczay és Fivére Kft. (közbeszerzés)</t>
  </si>
  <si>
    <t>SANVEAN Kft.</t>
  </si>
  <si>
    <t>Belső ellenőri feladatok ellátása</t>
  </si>
  <si>
    <t>Generali Biztosí</t>
  </si>
  <si>
    <t>Biztosítás</t>
  </si>
  <si>
    <t>Községi Önkormányzat Szolgáltató Egysége Okány</t>
  </si>
  <si>
    <t>Szennyvíz elszállítás</t>
  </si>
  <si>
    <t>1070Ft/m3</t>
  </si>
  <si>
    <t>Üzemanyag szállítás</t>
  </si>
  <si>
    <t>Egyedi szerződés</t>
  </si>
  <si>
    <t>Dr. Kovács György Zoltán</t>
  </si>
  <si>
    <t>Foglalkozás-egészségügyi szolgáltatás</t>
  </si>
  <si>
    <t>3500 Ft/fő/év</t>
  </si>
  <si>
    <t>AEGON Nyugdíjpénztár</t>
  </si>
  <si>
    <t>Önkéntes nyugdíj fizetés</t>
  </si>
  <si>
    <t>Démász Nyrt.</t>
  </si>
  <si>
    <t>Villamos energia szolgáltatás</t>
  </si>
  <si>
    <t>Közüzemi szerződés</t>
  </si>
  <si>
    <t>Lisz Kft.</t>
  </si>
  <si>
    <t>Hőellátó rendszer karbantartás</t>
  </si>
  <si>
    <t>Hőellátó rendszer üzemeltetési szerződés</t>
  </si>
  <si>
    <t>Secret-Őr Kft.</t>
  </si>
  <si>
    <t>Biztonságszolgálat</t>
  </si>
  <si>
    <t>730 Ft/óra/fő</t>
  </si>
  <si>
    <t>Tappe Szállítási és Feldolgozó Kft.</t>
  </si>
  <si>
    <t>Hulladék szállítás, feldolgozás</t>
  </si>
  <si>
    <t>Közületi szolgáltatási szerződés</t>
  </si>
  <si>
    <t>403 Ft/db/ürítés 1594 Ft/db/ürítés</t>
  </si>
  <si>
    <t>InterNet-X Magyarország Kft.</t>
  </si>
  <si>
    <t>Egyedi előfizetői szerződés</t>
  </si>
  <si>
    <t>Kovács Adrienn vállalkozó</t>
  </si>
  <si>
    <t>kockázatelemzés, értékelés</t>
  </si>
  <si>
    <t>Kézmű Kht.</t>
  </si>
  <si>
    <t>Szociális foglalkoztatás</t>
  </si>
  <si>
    <t>Együttműködési szerződés</t>
  </si>
  <si>
    <t>Réthy Pál Kórház-Rendelőintézet</t>
  </si>
  <si>
    <t>Sterilizálás</t>
  </si>
  <si>
    <t>Biofilter Környezetvédelmi Zrt.</t>
  </si>
  <si>
    <t>Zsiradék elszállítás, kezelés</t>
  </si>
  <si>
    <t>Békés Megyei Vízművek Zrt.</t>
  </si>
  <si>
    <t>Ivóvíz ellátás</t>
  </si>
  <si>
    <t>Controll-Zóna Vagyonvédelmi és Humán Szolgáltató Kft.</t>
  </si>
  <si>
    <t>ETOP-Security Kft.</t>
  </si>
  <si>
    <t>Tűzvédelmi rendszer karbantartás</t>
  </si>
  <si>
    <t>Átalánydíjas Karbantartási szerződés</t>
  </si>
  <si>
    <t>CARLO QUALITY Biztonságtechnikai Kft.</t>
  </si>
  <si>
    <t>Karbantartási szerződés</t>
  </si>
  <si>
    <t>50000+áfa/alkalom</t>
  </si>
  <si>
    <t>Dr. Giczei Ilona</t>
  </si>
  <si>
    <t>Szám-Adó Kft.</t>
  </si>
  <si>
    <t>Szociális intézmények ellátottjainak pénzügyi programrendszer</t>
  </si>
  <si>
    <t>Szoftverhasználati szerződés</t>
  </si>
  <si>
    <t>35743 Ft/hó+áfa</t>
  </si>
  <si>
    <t>428916Ft+áfa</t>
  </si>
  <si>
    <t>OTP Bank Nyrt</t>
  </si>
  <si>
    <t>Szoftver használat (electra)</t>
  </si>
  <si>
    <t>OTP direkt szerződés</t>
  </si>
  <si>
    <t>Minőségirányítási Bt.</t>
  </si>
  <si>
    <t>Konyhák átdolgozása</t>
  </si>
  <si>
    <t>Felülvizsgálati megbízási szerződés</t>
  </si>
  <si>
    <t>Bimetál Ipari Szolgáltató Bt.</t>
  </si>
  <si>
    <t>Gázkészülékek karbantartása</t>
  </si>
  <si>
    <t>25000 Ft Kiszállás:2000Ft/db</t>
  </si>
  <si>
    <t>Panari Bt.</t>
  </si>
  <si>
    <t>Egészségügyi szolgáltatás</t>
  </si>
  <si>
    <t>BÉKÉSLIFT Felvonó és Emelőberendezés javító, szolgáltató Kft.</t>
  </si>
  <si>
    <t>Személyfelvonó felújítás, gártási munka, helyszíni szerelés, üzembe helyezés.</t>
  </si>
  <si>
    <t>Felvonó karbantartás</t>
  </si>
  <si>
    <t>Ollári János vállalkozó</t>
  </si>
  <si>
    <t>Rágcsáló és rovarírtó</t>
  </si>
  <si>
    <t>24000 Ft/kezelés 144000 Ft/kezelés 50000 Ft/kezelés</t>
  </si>
  <si>
    <t>SAPEXPRO Egészség- és Környezetvédelmi Kft</t>
  </si>
  <si>
    <t>Veszélyes hulladék kezelés</t>
  </si>
  <si>
    <t>Dr. Józsa Csaba háziorvos eü. Vállalkozó</t>
  </si>
  <si>
    <t>Fajó Pálné dietetikus</t>
  </si>
  <si>
    <t>Dietetikai feladatok ellátása</t>
  </si>
  <si>
    <t>T-Mobile Magyarország Támközlési Rt.</t>
  </si>
  <si>
    <t>Telefon használat</t>
  </si>
  <si>
    <t>Egyedi lehívó szerződés</t>
  </si>
  <si>
    <t>Olympic Hungary Kft.</t>
  </si>
  <si>
    <t>Napkollektor üzemeltetés</t>
  </si>
  <si>
    <t>Magyar Posta Rt.</t>
  </si>
  <si>
    <t>Postafiók bérlés</t>
  </si>
  <si>
    <t>Postafiók bérleti szerződés</t>
  </si>
  <si>
    <t>Invitel Rt.</t>
  </si>
  <si>
    <t>KEBOPHARMA Bt.</t>
  </si>
  <si>
    <t>Gyógyszer szállítás</t>
  </si>
  <si>
    <t>Endrőd és Vidéke Takarékszövetkezet</t>
  </si>
  <si>
    <t>Lakói betétek kezelése</t>
  </si>
  <si>
    <t>Orosz Attila</t>
  </si>
  <si>
    <t>Étkezéssel kapcsolatos programok</t>
  </si>
  <si>
    <t>Békés Hulladékgyűjtő Kft.</t>
  </si>
  <si>
    <t>Konténeres hulladékkezelés</t>
  </si>
  <si>
    <t>Tiszántúli Áramszolgáltató Rt.</t>
  </si>
  <si>
    <t>Áramellátás</t>
  </si>
  <si>
    <t>Égáz-Dégáz Gázszolgáltató Zrt.</t>
  </si>
  <si>
    <t>Gázszolgáltatás</t>
  </si>
  <si>
    <t>Delta Clean Kft. (közbeszerzés)</t>
  </si>
  <si>
    <t>Tisztítószer beszerzés</t>
  </si>
  <si>
    <t>Baromfiudvar 2002 Kft. (közbeszerzés)</t>
  </si>
  <si>
    <t>"Garai" szolgáltató és kereskedelmi Kft.</t>
  </si>
  <si>
    <t>Tűzjelzők karbantartása</t>
  </si>
  <si>
    <t>Peta-Med Egészségügyi és Szolgáltató Bt.</t>
  </si>
  <si>
    <t>VITAPHARMA Bt.</t>
  </si>
  <si>
    <t>Novatech Internet Kft.</t>
  </si>
  <si>
    <t>Internet Szolgátatási Egyedi Szerződés</t>
  </si>
  <si>
    <t>Svecz Zoltán</t>
  </si>
  <si>
    <t>Karbantartás</t>
  </si>
  <si>
    <t>Ladányi László vállalkozó</t>
  </si>
  <si>
    <t>Maus Kft. (közbeszerzés)</t>
  </si>
  <si>
    <t>Mrlják József (közbeszerzés)</t>
  </si>
  <si>
    <t>ügyvédi díj</t>
  </si>
  <si>
    <t>tűzjelzőrendszer felügyelete</t>
  </si>
  <si>
    <t>karbantartás, távfelügyelet</t>
  </si>
  <si>
    <t>közös költség</t>
  </si>
  <si>
    <t>Kergyik és Társa Bt</t>
  </si>
  <si>
    <t>látványkivitelezés</t>
  </si>
  <si>
    <t>vállalkozási szerződés</t>
  </si>
  <si>
    <t>1.750.000,- Ft/hó</t>
  </si>
  <si>
    <t>Fodor és Társa Bt</t>
  </si>
  <si>
    <t>orvosi szolgáltatás</t>
  </si>
  <si>
    <t>35.000,- Ft/hó</t>
  </si>
  <si>
    <t>Ptk</t>
  </si>
  <si>
    <t>Telematika</t>
  </si>
  <si>
    <t>telefonkarbantartás</t>
  </si>
  <si>
    <t>28.500,- 
Ft/negyedév</t>
  </si>
  <si>
    <t>Szluka Mátyás</t>
  </si>
  <si>
    <t>felügyeleti- karbantartói munkák</t>
  </si>
  <si>
    <t>150.000,- 
Ft/negyedév</t>
  </si>
  <si>
    <t>Nagy László</t>
  </si>
  <si>
    <t>plakátkihordás</t>
  </si>
  <si>
    <t>1.900,- Ft/hó</t>
  </si>
  <si>
    <t>Ptk.</t>
  </si>
  <si>
    <t>Molnár Pál</t>
  </si>
  <si>
    <t>varrógép karbantartás</t>
  </si>
  <si>
    <t>15.000,- Ft/hó</t>
  </si>
  <si>
    <t>Zana László</t>
  </si>
  <si>
    <t>számítástechnikus</t>
  </si>
  <si>
    <t>22.000,- Ft/hó</t>
  </si>
  <si>
    <t>Gurcsó László</t>
  </si>
  <si>
    <t>takarítási feladatok ellátása</t>
  </si>
  <si>
    <t>10.000,- Ft/hó</t>
  </si>
  <si>
    <t>Országos Színháztörténeti
múzeum és Intézet</t>
  </si>
  <si>
    <t>a múzeum anyagok rendelkezésre bocsátása</t>
  </si>
  <si>
    <t>együttműködési megállapodás</t>
  </si>
  <si>
    <t>40.000,- Ft/év</t>
  </si>
  <si>
    <t>Radnay István</t>
  </si>
  <si>
    <t>színpadtechnikai berendezések felül ellenőrzése</t>
  </si>
  <si>
    <t>36.344,-
Ft/negyedév</t>
  </si>
  <si>
    <t xml:space="preserve">színpadtechnikai berendezések felül vizsgálata, </t>
  </si>
  <si>
    <t>41.190,- Ft/év</t>
  </si>
  <si>
    <t>Kompanik Színpadtechnikai Kft.</t>
  </si>
  <si>
    <t>színpadtechnikai berendezések karbantartása</t>
  </si>
  <si>
    <t>53.000,- 
Ft/negyedév</t>
  </si>
  <si>
    <t>Bogármérnökség</t>
  </si>
  <si>
    <t>kártevőírtás</t>
  </si>
  <si>
    <t>20.000,- 
Ft/negyedév</t>
  </si>
  <si>
    <t>Saldó</t>
  </si>
  <si>
    <t>tanácsadási, konzultációk, könyvek</t>
  </si>
  <si>
    <t>130.000,- 
Ft/félév</t>
  </si>
  <si>
    <t>Kovács János</t>
  </si>
  <si>
    <t>Tűzvédelmi szaktevékenység</t>
  </si>
  <si>
    <t>26.400.-/hó</t>
  </si>
  <si>
    <t>Bozó és Dénes Kft.</t>
  </si>
  <si>
    <t>120.000/n.év</t>
  </si>
  <si>
    <t>600.000.-/n.év</t>
  </si>
  <si>
    <t>Pannon GSM</t>
  </si>
  <si>
    <t>1.500.000.-/év</t>
  </si>
  <si>
    <t>Telefonközpontok üzemeltetése</t>
  </si>
  <si>
    <t>67.994.-/hó</t>
  </si>
  <si>
    <t>2011.1031.</t>
  </si>
  <si>
    <t>51.167.-/hó</t>
  </si>
  <si>
    <t>Trezor-Liktor Kft.</t>
  </si>
  <si>
    <t>Távfelügyelet (vagyonvédelem)</t>
  </si>
  <si>
    <t>18.360.-/hó</t>
  </si>
  <si>
    <t>Távfelügyelet (tűzvédelem)</t>
  </si>
  <si>
    <t>Controll-Zóna Kft.</t>
  </si>
  <si>
    <t>19.800.-/n.év</t>
  </si>
  <si>
    <t>Mon-Da Központi Riasztórendszer Kft.</t>
  </si>
  <si>
    <t>Vagyonvédelmi kapu karbantartása</t>
  </si>
  <si>
    <t>42.000.-/év</t>
  </si>
  <si>
    <t>Irodagép Elektronikai Kisszövetkezet</t>
  </si>
  <si>
    <t>Másológép karbantartás</t>
  </si>
  <si>
    <t>13.440.-/hó</t>
  </si>
  <si>
    <t>MM MAX Kereskedelmi és Szolgáltató Kft.</t>
  </si>
  <si>
    <t>Xerox másológép alap és klikkdíja</t>
  </si>
  <si>
    <t>2002.</t>
  </si>
  <si>
    <t>42.000.-/hó</t>
  </si>
  <si>
    <t>Békéscsabai Vagyonkezelő Zrt.</t>
  </si>
  <si>
    <t>Fiókkönyvtár épületének bérleti díja</t>
  </si>
  <si>
    <t>12.551.-/hó</t>
  </si>
  <si>
    <t>Sajben Andrásné</t>
  </si>
  <si>
    <t>Prémium éves munkavállaló</t>
  </si>
  <si>
    <t>közalkalmazotti kinevezés</t>
  </si>
  <si>
    <t>Ványainé Kalina Katalin</t>
  </si>
  <si>
    <t>Szikora Lászlóné</t>
  </si>
  <si>
    <t>Diósné Csontos Julianna</t>
  </si>
  <si>
    <t>Erdősiné Zahorán Márta</t>
  </si>
  <si>
    <t>Gellért Mária</t>
  </si>
  <si>
    <t>Szeverényi Zoltán</t>
  </si>
  <si>
    <t>Balogh László</t>
  </si>
  <si>
    <t>Tej és tejtermékek(1Gyula/20</t>
  </si>
  <si>
    <t>Több szállító</t>
  </si>
  <si>
    <t>Tőkehús (30/Gyula/2008)</t>
  </si>
  <si>
    <t>Húskészítmények (5/Gyula/2009),</t>
  </si>
  <si>
    <t>Sűtőipari termékek(1/Gyula/2008)</t>
  </si>
  <si>
    <t>Szárnyastermékek(23/Gyula/2008)</t>
  </si>
  <si>
    <t>Gabonatermékek(6/Gyula/2008)</t>
  </si>
  <si>
    <t>Tartósított élelmiszer(7/Gyula/2008)</t>
  </si>
  <si>
    <t>Vegyes élelmiszer(8/Gyula/2008)</t>
  </si>
  <si>
    <t>Mirelit termékek(22/Gyula/2008)</t>
  </si>
  <si>
    <t>Mosóporok(19/Gyula/2008)</t>
  </si>
  <si>
    <t>Tisztítószer17/Gyula/2007)</t>
  </si>
  <si>
    <t>Irodaszer, nyomtatvány(18/Gyula/2008</t>
  </si>
  <si>
    <t>Közbeszerzési eljárás folyamatban</t>
  </si>
  <si>
    <t>Számítástechnikai kellékanyag (17/Gyula/2008)</t>
  </si>
  <si>
    <t>közbeszerzési eljárás</t>
  </si>
  <si>
    <t>I. félév: 756.570 Ft; II félév: 788.094 Ft</t>
  </si>
  <si>
    <t>I. félév: 90.000 Ft; II félév: 93.790 Ft</t>
  </si>
  <si>
    <t>I. félév: 71.280 Ft; II félév: 74250 Ft</t>
  </si>
  <si>
    <t>Gyulai Közüzemi Kft</t>
  </si>
  <si>
    <t>ivóvízellátás, szennyvízelvezetés, konténer</t>
  </si>
  <si>
    <t>Szolgáltatói szerződés</t>
  </si>
  <si>
    <t>határozatlan idejű</t>
  </si>
  <si>
    <t>kiállított számla szerint</t>
  </si>
  <si>
    <t>30 nap</t>
  </si>
  <si>
    <t>Invitel Rt</t>
  </si>
  <si>
    <t xml:space="preserve">telefon </t>
  </si>
  <si>
    <t>Démász zRt</t>
  </si>
  <si>
    <t>villamos energia</t>
  </si>
  <si>
    <t>Ált.közüzemi szerződés</t>
  </si>
  <si>
    <t>Égáz-Dégáz zRt</t>
  </si>
  <si>
    <t>Földgáz-szolgált.</t>
  </si>
  <si>
    <t>3 hónap</t>
  </si>
  <si>
    <t>Magyar Posta Rt</t>
  </si>
  <si>
    <t>postafiók bérlet</t>
  </si>
  <si>
    <t>Békés Megyei Vízművek Rt</t>
  </si>
  <si>
    <t>ivóvíz és szennyvízelvezetés</t>
  </si>
  <si>
    <t>OTP Bank NyRt</t>
  </si>
  <si>
    <t>Electra - program</t>
  </si>
  <si>
    <t>OTPdirekt szerződés</t>
  </si>
  <si>
    <t>negyedévi elszámolás szerint</t>
  </si>
  <si>
    <t>Gyula Tűzvédelméért Alapítvány</t>
  </si>
  <si>
    <t>Tűzoltó-készülék ellenőrzése, karbantartása</t>
  </si>
  <si>
    <t>ellenőrzések alapján kiállított számla szerint</t>
  </si>
  <si>
    <t>BMKT Ellátó és Szolgáltató Szervezete</t>
  </si>
  <si>
    <t>gazdálkodási feladatok átvétele</t>
  </si>
  <si>
    <t>Együttműködési megállapodás</t>
  </si>
  <si>
    <t>-</t>
  </si>
  <si>
    <t>Pannon GSM Távközlési Zrt</t>
  </si>
  <si>
    <t xml:space="preserve">mobiltelefon </t>
  </si>
  <si>
    <t>Nemzeti Kulturális Alap Igazgatósága</t>
  </si>
  <si>
    <t>Kovách Géza konferencia</t>
  </si>
  <si>
    <t>Támogatási szerződés</t>
  </si>
  <si>
    <t>175000 Ft</t>
  </si>
  <si>
    <t>Békés Megye 1956-ban III/2. kötet</t>
  </si>
  <si>
    <t>610000 Ft</t>
  </si>
  <si>
    <t>Békés Vármegye archontológiája c. könyv</t>
  </si>
  <si>
    <t>960000 Ft</t>
  </si>
  <si>
    <t>Nemzeti Szakképzési és Felnőttképzési Intézet (NSZFI)</t>
  </si>
  <si>
    <t>SZFP-II/B/10/2007 számú pályázat</t>
  </si>
  <si>
    <t>Elidegenítési tilalom, szakképzési tev. fenntartása</t>
  </si>
  <si>
    <t>SZFP-II/SZ/10/2007 számú pályázat</t>
  </si>
  <si>
    <t>Szakképzési tev. fenntartása</t>
  </si>
  <si>
    <t>SZFPII/SZ/10/2009. (SZFTO/6637/2009)</t>
  </si>
  <si>
    <t>VÁTI Kht.</t>
  </si>
  <si>
    <t>HURO0602/010 Interreg IIIA Nyitott kapu c. pályázat</t>
  </si>
  <si>
    <t>Utánkövetési jelentés: fenntarthatóság</t>
  </si>
  <si>
    <t>HU-RO-SCG-1/016 Interreg IIIA Együtt a demokráciáért c. pályázat</t>
  </si>
  <si>
    <t>FKT-17/2008 Fogyatékos személyek képzési támogatására</t>
  </si>
  <si>
    <t>A képzésben résztvett személyek utánkövetése</t>
  </si>
  <si>
    <t>Munkaerőpiaci Alap Képzési Alaprész 2004. évi decentralizált Dél-alföldi Regionális Keretének felhasználására c. pályázat fenntartása</t>
  </si>
  <si>
    <t>Oktatási Minisztérium Támogatáskezelő Igazgatósága (DT-INF/DA/I/20/2004.)</t>
  </si>
  <si>
    <t>Oktatási Minisztérium Támogatáskezelő Igazgatósága (DT/DA/2/14/2005.)</t>
  </si>
  <si>
    <t>Oktatási Minisztérium Támogatáskezelő Igazgatósága (DT/DA/1/12/2005.)</t>
  </si>
  <si>
    <t>Oktatási Minisztérium Támogatáskezelő Igazgatósága (DT/DA/1/042/2006.)</t>
  </si>
  <si>
    <t>Munkaerőpiaci Alap Képzési Alaprész 2007. évi decentralizált Dél-alföldi Regionális Keretének felhasználására c. pályázat fenntartása</t>
  </si>
  <si>
    <t>Oktatási Minisztérium Támogatáskezelő Igazgatósága (DT/DA/2/005/2007.)</t>
  </si>
  <si>
    <t>Munkaerőpiaci Alap Képzési Alaprész 2008. évi decentralizált Dél-alföldi Regionális Keretének felhasználására c. pályázat fenntartása</t>
  </si>
  <si>
    <t>Oktatási Minisztérium Támogatáskezelő Igazgatósága (DT/DA/1/014/2008.)</t>
  </si>
  <si>
    <t>Közoktatási Közalapítvány</t>
  </si>
  <si>
    <t>P-44/2008. K.A. diákönkormányzat által szervezett programok támogatása</t>
  </si>
  <si>
    <t>kollOKA-XI-23 informatikai eszközök vásárlása</t>
  </si>
  <si>
    <t>Elidegenítési tilalom, 5 évig bizonylatmegőrzés</t>
  </si>
  <si>
    <t>kollOKA-X-13 könyvtári eszközpark fejlesztése</t>
  </si>
  <si>
    <t>kollOKA-XIII-80.A számú pályázat</t>
  </si>
  <si>
    <t>kollOKA-XIII-80.B számú pályázat</t>
  </si>
  <si>
    <t>közOKA-XXIV/88 Szakképzésben résztvevő diákok kulturális szabadidős programjának támogatása</t>
  </si>
  <si>
    <t>Nemzeti Fejlesztési Ügynökség (NFÜ)</t>
  </si>
  <si>
    <t>HEFOP 2.1.6/05/1-2005-08-0017/1.0 SNI tanulók együttnevelése</t>
  </si>
  <si>
    <t>Elidegenítési tilalom</t>
  </si>
  <si>
    <t>42.</t>
  </si>
  <si>
    <t>Oktatási Minisztérium</t>
  </si>
  <si>
    <t>KT-GINF/4/2006 Tárgyi eszköz vásárlás támogatása</t>
  </si>
  <si>
    <t>Elidegenítési tilalom, folyamatos működtetés</t>
  </si>
  <si>
    <t>43.</t>
  </si>
  <si>
    <t>Bíró Ernő</t>
  </si>
  <si>
    <t>Prémiumévek programban foglalkoztatott munkavállaló</t>
  </si>
  <si>
    <t>Közalkalmazotti kinevezés</t>
  </si>
  <si>
    <t>44.</t>
  </si>
  <si>
    <t>Böhm Józsefné</t>
  </si>
  <si>
    <t>45.</t>
  </si>
  <si>
    <t>Bökény István</t>
  </si>
  <si>
    <t>46.</t>
  </si>
  <si>
    <t>Durkó Mihály</t>
  </si>
  <si>
    <t>47.</t>
  </si>
  <si>
    <t>Gyaraki Imre</t>
  </si>
  <si>
    <t>48.</t>
  </si>
  <si>
    <t>Hegyesi Sándor</t>
  </si>
  <si>
    <t>49.</t>
  </si>
  <si>
    <t>Kelemen Istvánné</t>
  </si>
  <si>
    <t>50.</t>
  </si>
  <si>
    <t>Kovács Margit</t>
  </si>
  <si>
    <t>51.</t>
  </si>
  <si>
    <t>Körözsi Gábor</t>
  </si>
  <si>
    <t>52.</t>
  </si>
  <si>
    <t>Liszkai Mária Danica</t>
  </si>
  <si>
    <t>53.</t>
  </si>
  <si>
    <t>Nagy György Miklós</t>
  </si>
  <si>
    <t>54.</t>
  </si>
  <si>
    <t>Nagy Istvánné</t>
  </si>
  <si>
    <t>55.</t>
  </si>
  <si>
    <t>Pocsaji Lászlóné</t>
  </si>
  <si>
    <t>56.</t>
  </si>
  <si>
    <t>Pocsaji Zsuzsanna</t>
  </si>
  <si>
    <t>57.</t>
  </si>
  <si>
    <t>Sáfrány Imréné</t>
  </si>
  <si>
    <t>58.</t>
  </si>
  <si>
    <t>Sebestyén Lászlóné</t>
  </si>
  <si>
    <t>59.</t>
  </si>
  <si>
    <t>60.</t>
  </si>
  <si>
    <t>Szűcs Jánosné</t>
  </si>
  <si>
    <t>61.</t>
  </si>
  <si>
    <t>Takács Ernő</t>
  </si>
  <si>
    <t>62.</t>
  </si>
  <si>
    <t>Takács János Gábor</t>
  </si>
  <si>
    <t>63.</t>
  </si>
  <si>
    <t>Varga Gizella</t>
  </si>
  <si>
    <t>64.</t>
  </si>
  <si>
    <t>Varga Sándorné</t>
  </si>
  <si>
    <t>65.</t>
  </si>
  <si>
    <t>Varjú Imre</t>
  </si>
  <si>
    <t>Csanád Vezér Ált.Isk.</t>
  </si>
  <si>
    <t>Szín Jánosné</t>
  </si>
  <si>
    <t xml:space="preserve">Prémium évek-ben foglalkoztatott munkavállaló Orosházi telephely </t>
  </si>
  <si>
    <t>Orosháza</t>
  </si>
  <si>
    <t>Béres Ildikó</t>
  </si>
  <si>
    <t xml:space="preserve">Prémium évek-ben foglalkoztatott munkavállaló Magyarbánhegyesi telephely  </t>
  </si>
  <si>
    <t>2012.</t>
  </si>
  <si>
    <t>Secret-őr Bizt. Kft</t>
  </si>
  <si>
    <t>Húskészítmények (27/Gyula/20089</t>
  </si>
  <si>
    <t>Gabonatermékek(9/Gyula/2009)</t>
  </si>
  <si>
    <t>Tartósított élelmiszer(10/Gyula/2009)</t>
  </si>
  <si>
    <t>Vegyes élelmiszer(14Gyula/2009)</t>
  </si>
  <si>
    <t>Irodaszer, nyomtatvány(15/Gyula/2009</t>
  </si>
  <si>
    <t>Számítástechnikai kellékanyag (12/Gyula/2009)</t>
  </si>
  <si>
    <t>Izotóp Generátorok(28/Gyula/2008)</t>
  </si>
  <si>
    <t>NFÜ-ESZA Kft</t>
  </si>
  <si>
    <t>TIOP pályázat</t>
  </si>
  <si>
    <t>Mol Nyrt</t>
  </si>
  <si>
    <t>üzemanyag</t>
  </si>
  <si>
    <t>fizetési megáll</t>
  </si>
  <si>
    <t>950.000,-Ft/né</t>
  </si>
  <si>
    <t>Pannaon GSM</t>
  </si>
  <si>
    <t>telefon</t>
  </si>
  <si>
    <t>320000.-Ft/né</t>
  </si>
  <si>
    <t>Generáli Providencia</t>
  </si>
  <si>
    <t>kötelező biztosítás</t>
  </si>
  <si>
    <t>33000,-Ft/né</t>
  </si>
  <si>
    <t>OTP Garancia</t>
  </si>
  <si>
    <t>casco</t>
  </si>
  <si>
    <t>109000,-Ft/né</t>
  </si>
  <si>
    <t>Archeoline Kft (közbeszerzés)</t>
  </si>
  <si>
    <t>terepi geodézia</t>
  </si>
  <si>
    <t>keretszerződés</t>
  </si>
  <si>
    <t>12 hónap</t>
  </si>
  <si>
    <t>10.000.000,- Ft</t>
  </si>
  <si>
    <t>Oros-Praxis Bt</t>
  </si>
  <si>
    <t>4.000 Ft/fő/év</t>
  </si>
  <si>
    <t>18.400.000 Ft/év</t>
  </si>
  <si>
    <t>2015.</t>
  </si>
  <si>
    <t>2016.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</si>
</sst>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;[Red]#,##0\ &quot;Ft&quot;"/>
    <numFmt numFmtId="168" formatCode="_-* #,##0\ _F_t_-;\-* #,##0\ _F_t_-;_-* &quot;-&quot;??\ _F_t_-;_-@_-"/>
    <numFmt numFmtId="169" formatCode="[$-40E]yyyy\.\ mmmm\ d\."/>
    <numFmt numFmtId="170" formatCode="yyyy/mm/dd;@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4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 shrinkToFit="1"/>
    </xf>
    <xf numFmtId="14" fontId="3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4" fontId="3" fillId="0" borderId="12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wrapText="1"/>
    </xf>
    <xf numFmtId="1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3" fontId="3" fillId="0" borderId="12" xfId="0" applyNumberFormat="1" applyFont="1" applyFill="1" applyBorder="1" applyAlignment="1">
      <alignment horizontal="left" vertical="center"/>
    </xf>
    <xf numFmtId="3" fontId="9" fillId="0" borderId="12" xfId="0" applyNumberFormat="1" applyFont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/>
    </xf>
    <xf numFmtId="3" fontId="9" fillId="0" borderId="12" xfId="0" applyNumberFormat="1" applyFont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0" fontId="3" fillId="0" borderId="12" xfId="0" applyNumberFormat="1" applyFont="1" applyFill="1" applyBorder="1" applyAlignment="1">
      <alignment horizontal="right" vertical="center" wrapText="1"/>
    </xf>
    <xf numFmtId="170" fontId="3" fillId="0" borderId="13" xfId="0" applyNumberFormat="1" applyFont="1" applyFill="1" applyBorder="1" applyAlignment="1">
      <alignment horizontal="right" vertical="center" wrapText="1"/>
    </xf>
    <xf numFmtId="3" fontId="3" fillId="0" borderId="12" xfId="4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22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8" xfId="0" applyNumberFormat="1" applyFont="1" applyBorder="1" applyAlignment="1">
      <alignment/>
    </xf>
    <xf numFmtId="0" fontId="0" fillId="0" borderId="23" xfId="0" applyFont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3" fontId="0" fillId="0" borderId="12" xfId="4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4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3" xfId="0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horizontal="right" wrapText="1"/>
    </xf>
    <xf numFmtId="3" fontId="0" fillId="0" borderId="25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4" fontId="0" fillId="0" borderId="26" xfId="0" applyNumberFormat="1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/>
    </xf>
    <xf numFmtId="3" fontId="0" fillId="0" borderId="27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1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right" wrapText="1"/>
    </xf>
    <xf numFmtId="14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3" fontId="0" fillId="0" borderId="12" xfId="0" applyNumberFormat="1" applyFill="1" applyBorder="1" applyAlignment="1">
      <alignment/>
    </xf>
    <xf numFmtId="0" fontId="0" fillId="0" borderId="23" xfId="0" applyFill="1" applyBorder="1" applyAlignment="1">
      <alignment wrapText="1"/>
    </xf>
    <xf numFmtId="14" fontId="3" fillId="0" borderId="12" xfId="0" applyNumberFormat="1" applyFont="1" applyFill="1" applyBorder="1" applyAlignment="1">
      <alignment horizontal="right" wrapText="1"/>
    </xf>
    <xf numFmtId="0" fontId="0" fillId="0" borderId="23" xfId="0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14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3" fontId="0" fillId="0" borderId="12" xfId="4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3" xfId="4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14" fontId="3" fillId="0" borderId="26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0" fillId="0" borderId="26" xfId="4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23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14" fontId="0" fillId="0" borderId="12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 wrapText="1"/>
    </xf>
    <xf numFmtId="3" fontId="0" fillId="0" borderId="25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 wrapText="1"/>
    </xf>
    <xf numFmtId="1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 wrapText="1"/>
    </xf>
    <xf numFmtId="14" fontId="0" fillId="0" borderId="1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14" fontId="0" fillId="0" borderId="1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5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23" xfId="0" applyNumberFormat="1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horizontal="left" vertical="center"/>
    </xf>
    <xf numFmtId="0" fontId="5" fillId="0" borderId="4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 wrapText="1"/>
    </xf>
    <xf numFmtId="0" fontId="0" fillId="0" borderId="50" xfId="0" applyFont="1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14" fontId="3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 shrinkToFit="1"/>
    </xf>
    <xf numFmtId="170" fontId="3" fillId="0" borderId="26" xfId="0" applyNumberFormat="1" applyFont="1" applyFill="1" applyBorder="1" applyAlignment="1">
      <alignment horizontal="right" vertical="center" wrapText="1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6" xfId="40" applyNumberFormat="1" applyFont="1" applyFill="1" applyBorder="1" applyAlignment="1">
      <alignment horizontal="right" vertical="center"/>
    </xf>
    <xf numFmtId="14" fontId="3" fillId="0" borderId="26" xfId="0" applyNumberFormat="1" applyFont="1" applyFill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vertical="center"/>
    </xf>
    <xf numFmtId="3" fontId="3" fillId="0" borderId="26" xfId="4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23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 vertical="center"/>
    </xf>
    <xf numFmtId="14" fontId="12" fillId="0" borderId="18" xfId="0" applyNumberFormat="1" applyFont="1" applyFill="1" applyBorder="1" applyAlignment="1">
      <alignment horizontal="right" vertical="center"/>
    </xf>
    <xf numFmtId="14" fontId="12" fillId="0" borderId="18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right" vertical="center"/>
    </xf>
    <xf numFmtId="14" fontId="12" fillId="0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2"/>
  <sheetViews>
    <sheetView zoomScale="70" zoomScaleNormal="70" zoomScaleSheetLayoutView="100" zoomScalePageLayoutView="0" workbookViewId="0" topLeftCell="A1">
      <pane ySplit="6" topLeftCell="A88" activePane="bottomLeft" state="frozen"/>
      <selection pane="topLeft" activeCell="A1" sqref="A1"/>
      <selection pane="bottomLeft" activeCell="B131" sqref="B131"/>
    </sheetView>
  </sheetViews>
  <sheetFormatPr defaultColWidth="9.140625" defaultRowHeight="12.75"/>
  <cols>
    <col min="1" max="1" width="5.28125" style="123" customWidth="1"/>
    <col min="2" max="2" width="26.7109375" style="123" customWidth="1"/>
    <col min="3" max="3" width="21.00390625" style="123" customWidth="1"/>
    <col min="4" max="4" width="17.8515625" style="123" customWidth="1"/>
    <col min="5" max="5" width="12.28125" style="124" customWidth="1"/>
    <col min="6" max="6" width="14.140625" style="124" customWidth="1"/>
    <col min="7" max="7" width="16.8515625" style="124" customWidth="1"/>
    <col min="8" max="8" width="14.8515625" style="125" customWidth="1"/>
    <col min="9" max="12" width="15.421875" style="125" customWidth="1"/>
    <col min="13" max="13" width="19.00390625" style="126" customWidth="1"/>
    <col min="14" max="16384" width="9.140625" style="126" customWidth="1"/>
  </cols>
  <sheetData>
    <row r="1" spans="1:12" s="79" customFormat="1" ht="12.75">
      <c r="A1" s="9"/>
      <c r="B1" s="10"/>
      <c r="C1" s="10"/>
      <c r="D1" s="76"/>
      <c r="E1" s="77"/>
      <c r="F1" s="77"/>
      <c r="G1" s="77"/>
      <c r="H1" s="78"/>
      <c r="I1" s="78"/>
      <c r="J1" s="78"/>
      <c r="K1" s="78"/>
      <c r="L1" s="78"/>
    </row>
    <row r="2" spans="1:12" s="79" customFormat="1" ht="12.75">
      <c r="A2" s="76"/>
      <c r="B2" s="76"/>
      <c r="C2" s="76"/>
      <c r="D2" s="76"/>
      <c r="E2" s="77"/>
      <c r="F2" s="77"/>
      <c r="G2" s="77"/>
      <c r="H2" s="78"/>
      <c r="I2" s="78"/>
      <c r="J2" s="78"/>
      <c r="K2" s="78"/>
      <c r="L2" s="78"/>
    </row>
    <row r="3" spans="1:12" s="79" customFormat="1" ht="18.75">
      <c r="A3" s="318" t="s">
        <v>271</v>
      </c>
      <c r="B3" s="318"/>
      <c r="C3" s="318"/>
      <c r="D3" s="318"/>
      <c r="E3" s="318"/>
      <c r="F3" s="318"/>
      <c r="G3" s="318"/>
      <c r="H3" s="78"/>
      <c r="I3" s="78"/>
      <c r="J3" s="78"/>
      <c r="K3" s="78"/>
      <c r="L3" s="78"/>
    </row>
    <row r="4" spans="1:13" s="79" customFormat="1" ht="13.5" thickBot="1">
      <c r="A4" s="76"/>
      <c r="B4" s="76"/>
      <c r="C4" s="76"/>
      <c r="D4" s="76"/>
      <c r="E4" s="77"/>
      <c r="F4" s="77"/>
      <c r="G4" s="77"/>
      <c r="H4" s="78"/>
      <c r="I4" s="78"/>
      <c r="J4" s="78"/>
      <c r="K4" s="78"/>
      <c r="L4" s="78"/>
      <c r="M4" s="11" t="s">
        <v>13</v>
      </c>
    </row>
    <row r="5" spans="1:13" s="79" customFormat="1" ht="16.5" thickBot="1">
      <c r="A5" s="319" t="s">
        <v>272</v>
      </c>
      <c r="B5" s="325" t="s">
        <v>6</v>
      </c>
      <c r="C5" s="321" t="s">
        <v>5</v>
      </c>
      <c r="D5" s="321" t="s">
        <v>0</v>
      </c>
      <c r="E5" s="323" t="s">
        <v>1</v>
      </c>
      <c r="F5" s="324"/>
      <c r="G5" s="316" t="s">
        <v>4</v>
      </c>
      <c r="H5" s="313" t="s">
        <v>14</v>
      </c>
      <c r="I5" s="314"/>
      <c r="J5" s="314"/>
      <c r="K5" s="314"/>
      <c r="L5" s="315"/>
      <c r="M5" s="316" t="s">
        <v>12</v>
      </c>
    </row>
    <row r="6" spans="1:13" s="79" customFormat="1" ht="29.25" customHeight="1" thickBot="1">
      <c r="A6" s="320"/>
      <c r="B6" s="326"/>
      <c r="C6" s="322"/>
      <c r="D6" s="322"/>
      <c r="E6" s="47" t="s">
        <v>2</v>
      </c>
      <c r="F6" s="47" t="s">
        <v>3</v>
      </c>
      <c r="G6" s="317"/>
      <c r="H6" s="45" t="s">
        <v>7</v>
      </c>
      <c r="I6" s="45" t="s">
        <v>8</v>
      </c>
      <c r="J6" s="45" t="s">
        <v>9</v>
      </c>
      <c r="K6" s="45" t="s">
        <v>10</v>
      </c>
      <c r="L6" s="46" t="s">
        <v>11</v>
      </c>
      <c r="M6" s="317"/>
    </row>
    <row r="7" spans="1:13" s="79" customFormat="1" ht="24.75" customHeight="1" thickBot="1">
      <c r="A7" s="327" t="s">
        <v>15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9"/>
    </row>
    <row r="8" spans="1:13" s="79" customFormat="1" ht="32.25" customHeight="1">
      <c r="A8" s="130" t="s">
        <v>16</v>
      </c>
      <c r="B8" s="1" t="s">
        <v>17</v>
      </c>
      <c r="C8" s="1" t="s">
        <v>18</v>
      </c>
      <c r="D8" s="1" t="s">
        <v>19</v>
      </c>
      <c r="E8" s="12">
        <v>39448</v>
      </c>
      <c r="F8" s="13" t="s">
        <v>20</v>
      </c>
      <c r="G8" s="13" t="s">
        <v>176</v>
      </c>
      <c r="H8" s="80">
        <v>360000</v>
      </c>
      <c r="I8" s="80"/>
      <c r="J8" s="80"/>
      <c r="K8" s="80"/>
      <c r="L8" s="80"/>
      <c r="M8" s="81"/>
    </row>
    <row r="9" spans="1:13" s="79" customFormat="1" ht="24.75" customHeight="1">
      <c r="A9" s="82" t="s">
        <v>21</v>
      </c>
      <c r="B9" s="83" t="s">
        <v>22</v>
      </c>
      <c r="C9" s="6" t="s">
        <v>23</v>
      </c>
      <c r="D9" s="6" t="s">
        <v>24</v>
      </c>
      <c r="E9" s="14">
        <v>39326</v>
      </c>
      <c r="F9" s="15" t="s">
        <v>20</v>
      </c>
      <c r="G9" s="16" t="s">
        <v>177</v>
      </c>
      <c r="H9" s="84">
        <v>720000</v>
      </c>
      <c r="I9" s="84"/>
      <c r="J9" s="84"/>
      <c r="K9" s="84"/>
      <c r="L9" s="84"/>
      <c r="M9" s="85"/>
    </row>
    <row r="10" spans="1:13" s="79" customFormat="1" ht="28.5" customHeight="1">
      <c r="A10" s="82" t="s">
        <v>25</v>
      </c>
      <c r="B10" s="6" t="s">
        <v>26</v>
      </c>
      <c r="C10" s="6" t="s">
        <v>27</v>
      </c>
      <c r="D10" s="6" t="s">
        <v>24</v>
      </c>
      <c r="E10" s="14">
        <v>39508</v>
      </c>
      <c r="F10" s="15" t="s">
        <v>20</v>
      </c>
      <c r="G10" s="16" t="s">
        <v>178</v>
      </c>
      <c r="H10" s="84">
        <v>600000</v>
      </c>
      <c r="I10" s="84"/>
      <c r="J10" s="84"/>
      <c r="K10" s="84"/>
      <c r="L10" s="84"/>
      <c r="M10" s="85"/>
    </row>
    <row r="11" spans="1:13" s="79" customFormat="1" ht="24.75" customHeight="1">
      <c r="A11" s="82" t="s">
        <v>28</v>
      </c>
      <c r="B11" s="6" t="s">
        <v>29</v>
      </c>
      <c r="C11" s="6" t="s">
        <v>30</v>
      </c>
      <c r="D11" s="6" t="s">
        <v>24</v>
      </c>
      <c r="E11" s="14">
        <v>39234</v>
      </c>
      <c r="F11" s="14">
        <v>40359</v>
      </c>
      <c r="G11" s="16" t="s">
        <v>179</v>
      </c>
      <c r="H11" s="84">
        <v>250000</v>
      </c>
      <c r="I11" s="84"/>
      <c r="J11" s="84"/>
      <c r="K11" s="84"/>
      <c r="L11" s="84"/>
      <c r="M11" s="85"/>
    </row>
    <row r="12" spans="1:13" s="79" customFormat="1" ht="28.5" customHeight="1">
      <c r="A12" s="82" t="s">
        <v>31</v>
      </c>
      <c r="B12" s="6" t="s">
        <v>32</v>
      </c>
      <c r="C12" s="6" t="s">
        <v>33</v>
      </c>
      <c r="D12" s="6" t="s">
        <v>34</v>
      </c>
      <c r="E12" s="14">
        <v>39326</v>
      </c>
      <c r="F12" s="15" t="s">
        <v>20</v>
      </c>
      <c r="G12" s="16" t="s">
        <v>180</v>
      </c>
      <c r="H12" s="84">
        <v>1560000</v>
      </c>
      <c r="I12" s="84"/>
      <c r="J12" s="84"/>
      <c r="K12" s="84"/>
      <c r="L12" s="84"/>
      <c r="M12" s="85"/>
    </row>
    <row r="13" spans="1:13" s="79" customFormat="1" ht="28.5" customHeight="1">
      <c r="A13" s="82" t="s">
        <v>35</v>
      </c>
      <c r="B13" s="6" t="s">
        <v>36</v>
      </c>
      <c r="C13" s="6" t="s">
        <v>33</v>
      </c>
      <c r="D13" s="6" t="s">
        <v>34</v>
      </c>
      <c r="E13" s="14">
        <v>39326</v>
      </c>
      <c r="F13" s="15" t="s">
        <v>20</v>
      </c>
      <c r="G13" s="16" t="s">
        <v>181</v>
      </c>
      <c r="H13" s="84">
        <v>500000</v>
      </c>
      <c r="I13" s="84"/>
      <c r="J13" s="84"/>
      <c r="K13" s="84"/>
      <c r="L13" s="84"/>
      <c r="M13" s="85"/>
    </row>
    <row r="14" spans="1:13" s="79" customFormat="1" ht="24.75" customHeight="1">
      <c r="A14" s="82" t="s">
        <v>37</v>
      </c>
      <c r="B14" s="6" t="s">
        <v>38</v>
      </c>
      <c r="C14" s="6" t="s">
        <v>39</v>
      </c>
      <c r="D14" s="6" t="s">
        <v>40</v>
      </c>
      <c r="E14" s="14">
        <v>39645</v>
      </c>
      <c r="F14" s="15" t="s">
        <v>20</v>
      </c>
      <c r="G14" s="16" t="s">
        <v>182</v>
      </c>
      <c r="H14" s="84">
        <v>2000000</v>
      </c>
      <c r="I14" s="84"/>
      <c r="J14" s="84"/>
      <c r="K14" s="84"/>
      <c r="L14" s="84"/>
      <c r="M14" s="85"/>
    </row>
    <row r="15" spans="1:13" s="79" customFormat="1" ht="24.75" customHeight="1">
      <c r="A15" s="82" t="s">
        <v>41</v>
      </c>
      <c r="B15" s="6" t="s">
        <v>42</v>
      </c>
      <c r="C15" s="6" t="s">
        <v>39</v>
      </c>
      <c r="D15" s="6" t="s">
        <v>43</v>
      </c>
      <c r="E15" s="14">
        <v>39317</v>
      </c>
      <c r="F15" s="15" t="s">
        <v>20</v>
      </c>
      <c r="G15" s="16" t="s">
        <v>183</v>
      </c>
      <c r="H15" s="84">
        <v>10000000</v>
      </c>
      <c r="I15" s="84"/>
      <c r="J15" s="84"/>
      <c r="K15" s="84"/>
      <c r="L15" s="84"/>
      <c r="M15" s="85"/>
    </row>
    <row r="16" spans="1:13" s="79" customFormat="1" ht="24.75" customHeight="1">
      <c r="A16" s="82" t="s">
        <v>44</v>
      </c>
      <c r="B16" s="6" t="s">
        <v>45</v>
      </c>
      <c r="C16" s="6" t="s">
        <v>46</v>
      </c>
      <c r="D16" s="6" t="s">
        <v>47</v>
      </c>
      <c r="E16" s="14">
        <v>39416</v>
      </c>
      <c r="F16" s="15" t="s">
        <v>20</v>
      </c>
      <c r="G16" s="16" t="s">
        <v>184</v>
      </c>
      <c r="H16" s="84">
        <v>1500000</v>
      </c>
      <c r="I16" s="84"/>
      <c r="J16" s="84"/>
      <c r="K16" s="84"/>
      <c r="L16" s="84"/>
      <c r="M16" s="85"/>
    </row>
    <row r="17" spans="1:13" s="79" customFormat="1" ht="24.75" customHeight="1">
      <c r="A17" s="82" t="s">
        <v>48</v>
      </c>
      <c r="B17" s="6" t="s">
        <v>49</v>
      </c>
      <c r="C17" s="6" t="s">
        <v>50</v>
      </c>
      <c r="D17" s="6" t="s">
        <v>51</v>
      </c>
      <c r="E17" s="14">
        <v>39264</v>
      </c>
      <c r="F17" s="15" t="s">
        <v>20</v>
      </c>
      <c r="G17" s="16" t="s">
        <v>185</v>
      </c>
      <c r="H17" s="84">
        <v>60000000</v>
      </c>
      <c r="I17" s="84"/>
      <c r="J17" s="84"/>
      <c r="K17" s="84"/>
      <c r="L17" s="84"/>
      <c r="M17" s="85"/>
    </row>
    <row r="18" spans="1:13" s="79" customFormat="1" ht="24.75" customHeight="1">
      <c r="A18" s="82" t="s">
        <v>52</v>
      </c>
      <c r="B18" s="6" t="s">
        <v>54</v>
      </c>
      <c r="C18" s="6" t="s">
        <v>55</v>
      </c>
      <c r="D18" s="6" t="s">
        <v>24</v>
      </c>
      <c r="E18" s="14">
        <v>39661</v>
      </c>
      <c r="F18" s="15" t="s">
        <v>20</v>
      </c>
      <c r="G18" s="16" t="s">
        <v>186</v>
      </c>
      <c r="H18" s="84">
        <v>3720000</v>
      </c>
      <c r="I18" s="84"/>
      <c r="J18" s="84"/>
      <c r="K18" s="84"/>
      <c r="L18" s="84"/>
      <c r="M18" s="85"/>
    </row>
    <row r="19" spans="1:13" s="79" customFormat="1" ht="24.75" customHeight="1">
      <c r="A19" s="82" t="s">
        <v>53</v>
      </c>
      <c r="B19" s="6" t="s">
        <v>57</v>
      </c>
      <c r="C19" s="6" t="s">
        <v>58</v>
      </c>
      <c r="D19" s="6" t="s">
        <v>59</v>
      </c>
      <c r="E19" s="14">
        <v>39722</v>
      </c>
      <c r="F19" s="14">
        <v>39994</v>
      </c>
      <c r="G19" s="16" t="s">
        <v>187</v>
      </c>
      <c r="H19" s="84">
        <v>720000</v>
      </c>
      <c r="I19" s="84"/>
      <c r="J19" s="84"/>
      <c r="K19" s="84"/>
      <c r="L19" s="84"/>
      <c r="M19" s="85"/>
    </row>
    <row r="20" spans="1:13" s="79" customFormat="1" ht="24.75" customHeight="1">
      <c r="A20" s="82" t="s">
        <v>56</v>
      </c>
      <c r="B20" s="6" t="s">
        <v>61</v>
      </c>
      <c r="C20" s="6" t="s">
        <v>62</v>
      </c>
      <c r="D20" s="6" t="s">
        <v>59</v>
      </c>
      <c r="E20" s="14">
        <v>39692</v>
      </c>
      <c r="F20" s="14">
        <v>39994</v>
      </c>
      <c r="G20" s="16" t="s">
        <v>188</v>
      </c>
      <c r="H20" s="84">
        <v>270000</v>
      </c>
      <c r="I20" s="86"/>
      <c r="J20" s="86"/>
      <c r="K20" s="86"/>
      <c r="L20" s="86"/>
      <c r="M20" s="87"/>
    </row>
    <row r="21" spans="1:13" s="79" customFormat="1" ht="25.5">
      <c r="A21" s="82" t="s">
        <v>60</v>
      </c>
      <c r="B21" s="6" t="s">
        <v>64</v>
      </c>
      <c r="C21" s="6" t="s">
        <v>65</v>
      </c>
      <c r="D21" s="6" t="s">
        <v>66</v>
      </c>
      <c r="E21" s="14">
        <v>39022</v>
      </c>
      <c r="F21" s="14">
        <v>40846</v>
      </c>
      <c r="G21" s="16" t="s">
        <v>189</v>
      </c>
      <c r="H21" s="84">
        <v>735852</v>
      </c>
      <c r="I21" s="84"/>
      <c r="J21" s="84"/>
      <c r="K21" s="84"/>
      <c r="L21" s="84"/>
      <c r="M21" s="85"/>
    </row>
    <row r="22" spans="1:13" s="79" customFormat="1" ht="25.5">
      <c r="A22" s="82" t="s">
        <v>63</v>
      </c>
      <c r="B22" s="6" t="s">
        <v>64</v>
      </c>
      <c r="C22" s="6" t="s">
        <v>65</v>
      </c>
      <c r="D22" s="6" t="s">
        <v>66</v>
      </c>
      <c r="E22" s="14">
        <v>39114</v>
      </c>
      <c r="F22" s="14">
        <v>40209</v>
      </c>
      <c r="G22" s="16" t="s">
        <v>190</v>
      </c>
      <c r="H22" s="84">
        <v>321252</v>
      </c>
      <c r="I22" s="84"/>
      <c r="J22" s="84"/>
      <c r="K22" s="84"/>
      <c r="L22" s="84"/>
      <c r="M22" s="85"/>
    </row>
    <row r="23" spans="1:13" s="79" customFormat="1" ht="26.25" thickBot="1">
      <c r="A23" s="82" t="s">
        <v>67</v>
      </c>
      <c r="B23" s="17" t="s">
        <v>64</v>
      </c>
      <c r="C23" s="17" t="s">
        <v>65</v>
      </c>
      <c r="D23" s="17" t="s">
        <v>66</v>
      </c>
      <c r="E23" s="18">
        <v>37873</v>
      </c>
      <c r="F23" s="19" t="s">
        <v>20</v>
      </c>
      <c r="G23" s="20" t="s">
        <v>191</v>
      </c>
      <c r="H23" s="88">
        <v>937080</v>
      </c>
      <c r="I23" s="88"/>
      <c r="J23" s="88"/>
      <c r="K23" s="88"/>
      <c r="L23" s="88"/>
      <c r="M23" s="89"/>
    </row>
    <row r="24" spans="1:13" s="79" customFormat="1" ht="25.5" customHeight="1" thickBot="1">
      <c r="A24" s="327" t="s">
        <v>200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9"/>
    </row>
    <row r="25" spans="1:13" s="92" customFormat="1" ht="26.25" customHeight="1">
      <c r="A25" s="163" t="s">
        <v>16</v>
      </c>
      <c r="B25" s="62" t="s">
        <v>201</v>
      </c>
      <c r="C25" s="50" t="s">
        <v>202</v>
      </c>
      <c r="D25" s="65" t="s">
        <v>203</v>
      </c>
      <c r="E25" s="51">
        <v>35599</v>
      </c>
      <c r="F25" s="50"/>
      <c r="G25" s="50"/>
      <c r="H25" s="90">
        <v>13806327</v>
      </c>
      <c r="I25" s="90">
        <v>13806327</v>
      </c>
      <c r="J25" s="90">
        <v>13806327</v>
      </c>
      <c r="K25" s="90">
        <v>13806327</v>
      </c>
      <c r="L25" s="90">
        <v>13806327</v>
      </c>
      <c r="M25" s="91" t="s">
        <v>204</v>
      </c>
    </row>
    <row r="26" spans="1:13" s="92" customFormat="1" ht="37.5" customHeight="1">
      <c r="A26" s="164" t="s">
        <v>21</v>
      </c>
      <c r="B26" s="63" t="s">
        <v>205</v>
      </c>
      <c r="C26" s="53" t="s">
        <v>206</v>
      </c>
      <c r="D26" s="52" t="s">
        <v>207</v>
      </c>
      <c r="E26" s="54">
        <v>38974</v>
      </c>
      <c r="F26" s="54">
        <v>40799</v>
      </c>
      <c r="G26" s="55"/>
      <c r="H26" s="93">
        <v>594864</v>
      </c>
      <c r="I26" s="93">
        <v>594864</v>
      </c>
      <c r="J26" s="93">
        <v>594864</v>
      </c>
      <c r="K26" s="93">
        <v>594864</v>
      </c>
      <c r="L26" s="93">
        <v>594864</v>
      </c>
      <c r="M26" s="94" t="s">
        <v>208</v>
      </c>
    </row>
    <row r="27" spans="1:13" s="92" customFormat="1" ht="27.75" customHeight="1">
      <c r="A27" s="164" t="s">
        <v>25</v>
      </c>
      <c r="B27" s="64" t="s">
        <v>209</v>
      </c>
      <c r="C27" s="57" t="s">
        <v>210</v>
      </c>
      <c r="D27" s="56" t="s">
        <v>119</v>
      </c>
      <c r="E27" s="58">
        <v>37601</v>
      </c>
      <c r="F27" s="58" t="s">
        <v>211</v>
      </c>
      <c r="G27" s="59"/>
      <c r="H27" s="95">
        <v>193300</v>
      </c>
      <c r="I27" s="95">
        <v>193300</v>
      </c>
      <c r="J27" s="95">
        <v>193300</v>
      </c>
      <c r="K27" s="95">
        <v>193300</v>
      </c>
      <c r="L27" s="95">
        <v>193300</v>
      </c>
      <c r="M27" s="94" t="s">
        <v>208</v>
      </c>
    </row>
    <row r="28" spans="1:13" s="92" customFormat="1" ht="24.75" customHeight="1">
      <c r="A28" s="164" t="s">
        <v>28</v>
      </c>
      <c r="B28" s="64" t="s">
        <v>212</v>
      </c>
      <c r="C28" s="57" t="s">
        <v>213</v>
      </c>
      <c r="D28" s="56" t="s">
        <v>214</v>
      </c>
      <c r="E28" s="58">
        <v>35599</v>
      </c>
      <c r="F28" s="58" t="s">
        <v>211</v>
      </c>
      <c r="G28" s="59"/>
      <c r="H28" s="95">
        <v>36827</v>
      </c>
      <c r="I28" s="95">
        <v>36827</v>
      </c>
      <c r="J28" s="95">
        <v>36827</v>
      </c>
      <c r="K28" s="95">
        <v>36827</v>
      </c>
      <c r="L28" s="95">
        <v>36827</v>
      </c>
      <c r="M28" s="94" t="s">
        <v>204</v>
      </c>
    </row>
    <row r="29" spans="1:13" s="92" customFormat="1" ht="24.75" customHeight="1">
      <c r="A29" s="164" t="s">
        <v>31</v>
      </c>
      <c r="B29" s="64" t="s">
        <v>215</v>
      </c>
      <c r="C29" s="57" t="s">
        <v>216</v>
      </c>
      <c r="D29" s="56" t="s">
        <v>217</v>
      </c>
      <c r="E29" s="58">
        <v>37196</v>
      </c>
      <c r="F29" s="60" t="s">
        <v>211</v>
      </c>
      <c r="G29" s="59"/>
      <c r="H29" s="95">
        <v>7017696</v>
      </c>
      <c r="I29" s="95">
        <v>7017696</v>
      </c>
      <c r="J29" s="95">
        <v>7017696</v>
      </c>
      <c r="K29" s="95">
        <v>7017696</v>
      </c>
      <c r="L29" s="95">
        <v>7017696</v>
      </c>
      <c r="M29" s="94" t="s">
        <v>218</v>
      </c>
    </row>
    <row r="30" spans="1:13" s="92" customFormat="1" ht="24.75" customHeight="1">
      <c r="A30" s="164" t="s">
        <v>35</v>
      </c>
      <c r="B30" s="64" t="s">
        <v>219</v>
      </c>
      <c r="C30" s="57" t="s">
        <v>220</v>
      </c>
      <c r="D30" s="56" t="s">
        <v>221</v>
      </c>
      <c r="E30" s="58">
        <v>39701</v>
      </c>
      <c r="F30" s="58">
        <v>40004</v>
      </c>
      <c r="G30" s="59"/>
      <c r="H30" s="95">
        <v>3869600</v>
      </c>
      <c r="I30" s="95">
        <v>3869600</v>
      </c>
      <c r="J30" s="95">
        <v>3869600</v>
      </c>
      <c r="K30" s="95">
        <v>3869600</v>
      </c>
      <c r="L30" s="95">
        <v>3869600</v>
      </c>
      <c r="M30" s="94" t="s">
        <v>222</v>
      </c>
    </row>
    <row r="31" spans="1:13" s="92" customFormat="1" ht="24.75" customHeight="1">
      <c r="A31" s="164" t="s">
        <v>37</v>
      </c>
      <c r="B31" s="64" t="s">
        <v>223</v>
      </c>
      <c r="C31" s="57" t="s">
        <v>224</v>
      </c>
      <c r="D31" s="56" t="s">
        <v>225</v>
      </c>
      <c r="E31" s="58">
        <v>39264</v>
      </c>
      <c r="F31" s="60" t="s">
        <v>211</v>
      </c>
      <c r="G31" s="59"/>
      <c r="H31" s="95">
        <v>1728000</v>
      </c>
      <c r="I31" s="95">
        <v>1728000</v>
      </c>
      <c r="J31" s="95">
        <v>1728000</v>
      </c>
      <c r="K31" s="95">
        <v>1728000</v>
      </c>
      <c r="L31" s="95">
        <v>1728000</v>
      </c>
      <c r="M31" s="94" t="s">
        <v>226</v>
      </c>
    </row>
    <row r="32" spans="1:13" s="92" customFormat="1" ht="24.75" customHeight="1">
      <c r="A32" s="164" t="s">
        <v>41</v>
      </c>
      <c r="B32" s="64" t="s">
        <v>227</v>
      </c>
      <c r="C32" s="57" t="s">
        <v>228</v>
      </c>
      <c r="D32" s="56" t="s">
        <v>229</v>
      </c>
      <c r="E32" s="58">
        <v>39541</v>
      </c>
      <c r="F32" s="60" t="s">
        <v>211</v>
      </c>
      <c r="G32" s="59"/>
      <c r="H32" s="95">
        <v>128934</v>
      </c>
      <c r="I32" s="95">
        <v>128934</v>
      </c>
      <c r="J32" s="95">
        <v>128934</v>
      </c>
      <c r="K32" s="95">
        <v>128934</v>
      </c>
      <c r="L32" s="95">
        <v>128934</v>
      </c>
      <c r="M32" s="94" t="s">
        <v>230</v>
      </c>
    </row>
    <row r="33" spans="1:13" s="92" customFormat="1" ht="24.75" customHeight="1">
      <c r="A33" s="164" t="s">
        <v>44</v>
      </c>
      <c r="B33" s="64" t="s">
        <v>231</v>
      </c>
      <c r="C33" s="57" t="s">
        <v>232</v>
      </c>
      <c r="D33" s="56" t="s">
        <v>233</v>
      </c>
      <c r="E33" s="58">
        <v>38047</v>
      </c>
      <c r="F33" s="58" t="s">
        <v>211</v>
      </c>
      <c r="G33" s="61"/>
      <c r="H33" s="95">
        <v>360000</v>
      </c>
      <c r="I33" s="95">
        <v>360000</v>
      </c>
      <c r="J33" s="95">
        <v>360000</v>
      </c>
      <c r="K33" s="95">
        <v>360000</v>
      </c>
      <c r="L33" s="95">
        <v>360000</v>
      </c>
      <c r="M33" s="94"/>
    </row>
    <row r="34" spans="1:13" s="92" customFormat="1" ht="24.75" customHeight="1">
      <c r="A34" s="164" t="s">
        <v>48</v>
      </c>
      <c r="B34" s="64" t="s">
        <v>231</v>
      </c>
      <c r="C34" s="57" t="s">
        <v>234</v>
      </c>
      <c r="D34" s="56" t="s">
        <v>233</v>
      </c>
      <c r="E34" s="58">
        <v>35612</v>
      </c>
      <c r="F34" s="58" t="s">
        <v>211</v>
      </c>
      <c r="G34" s="61"/>
      <c r="H34" s="95">
        <v>484764</v>
      </c>
      <c r="I34" s="95">
        <v>484764</v>
      </c>
      <c r="J34" s="95">
        <v>484764</v>
      </c>
      <c r="K34" s="95">
        <v>484764</v>
      </c>
      <c r="L34" s="95">
        <v>484764</v>
      </c>
      <c r="M34" s="94" t="s">
        <v>208</v>
      </c>
    </row>
    <row r="35" spans="1:13" s="92" customFormat="1" ht="39.75" customHeight="1">
      <c r="A35" s="164" t="s">
        <v>52</v>
      </c>
      <c r="B35" s="64" t="s">
        <v>235</v>
      </c>
      <c r="C35" s="57" t="s">
        <v>236</v>
      </c>
      <c r="D35" s="56" t="s">
        <v>237</v>
      </c>
      <c r="E35" s="58">
        <v>39326</v>
      </c>
      <c r="F35" s="60" t="s">
        <v>211</v>
      </c>
      <c r="G35" s="61"/>
      <c r="H35" s="95">
        <v>184320</v>
      </c>
      <c r="I35" s="95">
        <v>216000</v>
      </c>
      <c r="J35" s="95">
        <v>216000</v>
      </c>
      <c r="K35" s="95">
        <v>216000</v>
      </c>
      <c r="L35" s="95">
        <v>216000</v>
      </c>
      <c r="M35" s="94" t="s">
        <v>238</v>
      </c>
    </row>
    <row r="36" spans="1:13" s="92" customFormat="1" ht="24.75" customHeight="1">
      <c r="A36" s="164" t="s">
        <v>53</v>
      </c>
      <c r="B36" s="64" t="s">
        <v>239</v>
      </c>
      <c r="C36" s="57" t="s">
        <v>240</v>
      </c>
      <c r="D36" s="56" t="s">
        <v>241</v>
      </c>
      <c r="E36" s="58">
        <v>39337</v>
      </c>
      <c r="F36" s="60" t="s">
        <v>211</v>
      </c>
      <c r="G36" s="61"/>
      <c r="H36" s="95">
        <v>11860068</v>
      </c>
      <c r="I36" s="95">
        <v>11860068</v>
      </c>
      <c r="J36" s="95">
        <v>11860068</v>
      </c>
      <c r="K36" s="95">
        <v>11860068</v>
      </c>
      <c r="L36" s="95">
        <v>11860068</v>
      </c>
      <c r="M36" s="94" t="s">
        <v>222</v>
      </c>
    </row>
    <row r="37" spans="1:13" s="92" customFormat="1" ht="24.75" customHeight="1">
      <c r="A37" s="164" t="s">
        <v>56</v>
      </c>
      <c r="B37" s="64" t="s">
        <v>242</v>
      </c>
      <c r="C37" s="57" t="s">
        <v>243</v>
      </c>
      <c r="D37" s="56" t="s">
        <v>244</v>
      </c>
      <c r="E37" s="58">
        <v>39356</v>
      </c>
      <c r="F37" s="60" t="s">
        <v>211</v>
      </c>
      <c r="G37" s="61"/>
      <c r="H37" s="95">
        <v>660260</v>
      </c>
      <c r="I37" s="95">
        <v>660260</v>
      </c>
      <c r="J37" s="95">
        <v>660260</v>
      </c>
      <c r="K37" s="95">
        <v>660260</v>
      </c>
      <c r="L37" s="95">
        <v>660260</v>
      </c>
      <c r="M37" s="94" t="s">
        <v>245</v>
      </c>
    </row>
    <row r="38" spans="1:13" s="92" customFormat="1" ht="42.75" customHeight="1" thickBot="1">
      <c r="A38" s="165" t="s">
        <v>60</v>
      </c>
      <c r="B38" s="64" t="s">
        <v>246</v>
      </c>
      <c r="C38" s="57" t="s">
        <v>247</v>
      </c>
      <c r="D38" s="56" t="s">
        <v>225</v>
      </c>
      <c r="E38" s="58">
        <v>39692</v>
      </c>
      <c r="F38" s="60" t="s">
        <v>211</v>
      </c>
      <c r="G38" s="61"/>
      <c r="H38" s="95">
        <v>45533</v>
      </c>
      <c r="I38" s="95">
        <v>45533</v>
      </c>
      <c r="J38" s="95">
        <v>45533</v>
      </c>
      <c r="K38" s="95">
        <v>45533</v>
      </c>
      <c r="L38" s="95">
        <v>45533</v>
      </c>
      <c r="M38" s="94" t="s">
        <v>204</v>
      </c>
    </row>
    <row r="39" spans="1:13" s="79" customFormat="1" ht="25.5" customHeight="1" thickBot="1">
      <c r="A39" s="327" t="s">
        <v>68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9"/>
    </row>
    <row r="40" spans="1:13" s="79" customFormat="1" ht="15.75" customHeight="1">
      <c r="A40" s="21" t="s">
        <v>16</v>
      </c>
      <c r="B40" s="22" t="s">
        <v>69</v>
      </c>
      <c r="C40" s="22" t="s">
        <v>70</v>
      </c>
      <c r="D40" s="22" t="s">
        <v>71</v>
      </c>
      <c r="E40" s="2">
        <v>38617</v>
      </c>
      <c r="F40" s="2">
        <v>43008</v>
      </c>
      <c r="G40" s="23">
        <v>76423560</v>
      </c>
      <c r="H40" s="96">
        <v>8348892</v>
      </c>
      <c r="I40" s="96">
        <f>+H40</f>
        <v>8348892</v>
      </c>
      <c r="J40" s="96">
        <f>+I40</f>
        <v>8348892</v>
      </c>
      <c r="K40" s="96">
        <f>+J40</f>
        <v>8348892</v>
      </c>
      <c r="L40" s="97">
        <v>43027992</v>
      </c>
      <c r="M40" s="98"/>
    </row>
    <row r="41" spans="1:13" s="79" customFormat="1" ht="17.25" customHeight="1">
      <c r="A41" s="99" t="s">
        <v>21</v>
      </c>
      <c r="B41" s="83" t="s">
        <v>72</v>
      </c>
      <c r="C41" s="6" t="s">
        <v>73</v>
      </c>
      <c r="D41" s="6" t="s">
        <v>74</v>
      </c>
      <c r="E41" s="7">
        <v>39448</v>
      </c>
      <c r="F41" s="7">
        <v>40178</v>
      </c>
      <c r="G41" s="8">
        <v>44181875</v>
      </c>
      <c r="H41" s="100">
        <v>35808600</v>
      </c>
      <c r="I41" s="100"/>
      <c r="J41" s="86"/>
      <c r="K41" s="86"/>
      <c r="L41" s="100"/>
      <c r="M41" s="101" t="s">
        <v>75</v>
      </c>
    </row>
    <row r="42" spans="1:13" s="79" customFormat="1" ht="89.25">
      <c r="A42" s="4" t="s">
        <v>25</v>
      </c>
      <c r="B42" s="24" t="s">
        <v>76</v>
      </c>
      <c r="C42" s="6" t="s">
        <v>77</v>
      </c>
      <c r="D42" s="6" t="s">
        <v>74</v>
      </c>
      <c r="E42" s="73">
        <v>38285</v>
      </c>
      <c r="F42" s="7" t="s">
        <v>78</v>
      </c>
      <c r="G42" s="8">
        <v>3334000</v>
      </c>
      <c r="H42" s="86"/>
      <c r="I42" s="86"/>
      <c r="J42" s="86"/>
      <c r="K42" s="86"/>
      <c r="L42" s="100"/>
      <c r="M42" s="87"/>
    </row>
    <row r="43" spans="1:13" s="79" customFormat="1" ht="63.75">
      <c r="A43" s="99" t="s">
        <v>28</v>
      </c>
      <c r="B43" s="24" t="s">
        <v>79</v>
      </c>
      <c r="C43" s="6" t="s">
        <v>80</v>
      </c>
      <c r="D43" s="6" t="s">
        <v>74</v>
      </c>
      <c r="E43" s="73">
        <v>38523</v>
      </c>
      <c r="F43" s="7" t="s">
        <v>81</v>
      </c>
      <c r="G43" s="8">
        <v>660000</v>
      </c>
      <c r="H43" s="86"/>
      <c r="I43" s="86"/>
      <c r="J43" s="86"/>
      <c r="K43" s="86"/>
      <c r="L43" s="100"/>
      <c r="M43" s="87"/>
    </row>
    <row r="44" spans="1:13" s="79" customFormat="1" ht="63.75">
      <c r="A44" s="4" t="s">
        <v>31</v>
      </c>
      <c r="B44" s="24" t="s">
        <v>79</v>
      </c>
      <c r="C44" s="6" t="s">
        <v>82</v>
      </c>
      <c r="D44" s="6" t="s">
        <v>74</v>
      </c>
      <c r="E44" s="73">
        <v>38523</v>
      </c>
      <c r="F44" s="7" t="s">
        <v>81</v>
      </c>
      <c r="G44" s="8">
        <v>2625000</v>
      </c>
      <c r="H44" s="86"/>
      <c r="I44" s="86"/>
      <c r="J44" s="86"/>
      <c r="K44" s="86"/>
      <c r="L44" s="100"/>
      <c r="M44" s="87"/>
    </row>
    <row r="45" spans="1:13" s="79" customFormat="1" ht="63.75">
      <c r="A45" s="99" t="s">
        <v>35</v>
      </c>
      <c r="B45" s="24" t="s">
        <v>83</v>
      </c>
      <c r="C45" s="6" t="s">
        <v>84</v>
      </c>
      <c r="D45" s="6" t="s">
        <v>74</v>
      </c>
      <c r="E45" s="73">
        <v>38947</v>
      </c>
      <c r="F45" s="25" t="s">
        <v>85</v>
      </c>
      <c r="G45" s="8">
        <v>4250000</v>
      </c>
      <c r="H45" s="86"/>
      <c r="I45" s="86"/>
      <c r="J45" s="86"/>
      <c r="K45" s="86"/>
      <c r="L45" s="100"/>
      <c r="M45" s="87"/>
    </row>
    <row r="46" spans="1:13" s="79" customFormat="1" ht="76.5">
      <c r="A46" s="4" t="s">
        <v>37</v>
      </c>
      <c r="B46" s="24" t="s">
        <v>86</v>
      </c>
      <c r="C46" s="6" t="s">
        <v>87</v>
      </c>
      <c r="D46" s="6" t="s">
        <v>71</v>
      </c>
      <c r="E46" s="73">
        <v>38523</v>
      </c>
      <c r="F46" s="7" t="s">
        <v>81</v>
      </c>
      <c r="G46" s="8">
        <v>1953000</v>
      </c>
      <c r="H46" s="86"/>
      <c r="I46" s="86"/>
      <c r="J46" s="86"/>
      <c r="K46" s="86"/>
      <c r="L46" s="100"/>
      <c r="M46" s="87"/>
    </row>
    <row r="47" spans="1:13" s="79" customFormat="1" ht="77.25" thickBot="1">
      <c r="A47" s="102" t="s">
        <v>41</v>
      </c>
      <c r="B47" s="26" t="s">
        <v>88</v>
      </c>
      <c r="C47" s="17" t="s">
        <v>87</v>
      </c>
      <c r="D47" s="17" t="s">
        <v>71</v>
      </c>
      <c r="E47" s="74">
        <v>38947</v>
      </c>
      <c r="F47" s="27" t="s">
        <v>85</v>
      </c>
      <c r="G47" s="28">
        <v>2997000</v>
      </c>
      <c r="H47" s="103"/>
      <c r="I47" s="103"/>
      <c r="J47" s="103"/>
      <c r="K47" s="103"/>
      <c r="L47" s="104"/>
      <c r="M47" s="89"/>
    </row>
    <row r="48" spans="1:13" s="79" customFormat="1" ht="32.25" customHeight="1" thickBot="1">
      <c r="A48" s="327" t="s">
        <v>89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9"/>
    </row>
    <row r="49" spans="1:13" s="79" customFormat="1" ht="25.5">
      <c r="A49" s="105" t="s">
        <v>16</v>
      </c>
      <c r="B49" s="106" t="s">
        <v>90</v>
      </c>
      <c r="C49" s="1" t="s">
        <v>91</v>
      </c>
      <c r="D49" s="1"/>
      <c r="E49" s="2">
        <v>36434</v>
      </c>
      <c r="F49" s="2">
        <v>40086</v>
      </c>
      <c r="G49" s="3"/>
      <c r="H49" s="330">
        <v>55000000</v>
      </c>
      <c r="I49" s="331"/>
      <c r="J49" s="107"/>
      <c r="K49" s="107"/>
      <c r="L49" s="107"/>
      <c r="M49" s="108" t="s">
        <v>92</v>
      </c>
    </row>
    <row r="50" spans="1:13" s="79" customFormat="1" ht="12.75">
      <c r="A50" s="4" t="s">
        <v>21</v>
      </c>
      <c r="B50" s="5" t="s">
        <v>93</v>
      </c>
      <c r="C50" s="6" t="s">
        <v>94</v>
      </c>
      <c r="D50" s="6"/>
      <c r="E50" s="7">
        <v>38803</v>
      </c>
      <c r="F50" s="7">
        <v>40264</v>
      </c>
      <c r="G50" s="8">
        <f>H50+I50</f>
        <v>114268968</v>
      </c>
      <c r="H50" s="8">
        <v>89622720</v>
      </c>
      <c r="I50" s="86">
        <v>24646248</v>
      </c>
      <c r="J50" s="86"/>
      <c r="K50" s="86"/>
      <c r="L50" s="86"/>
      <c r="M50" s="87" t="s">
        <v>92</v>
      </c>
    </row>
    <row r="51" spans="1:13" s="79" customFormat="1" ht="25.5">
      <c r="A51" s="4" t="s">
        <v>25</v>
      </c>
      <c r="B51" s="6" t="s">
        <v>95</v>
      </c>
      <c r="C51" s="5" t="s">
        <v>96</v>
      </c>
      <c r="D51" s="5"/>
      <c r="E51" s="29">
        <v>39626</v>
      </c>
      <c r="F51" s="29">
        <v>40356</v>
      </c>
      <c r="G51" s="75">
        <f>2*383317498</f>
        <v>766634996</v>
      </c>
      <c r="H51" s="75">
        <f>G51/2</f>
        <v>383317498</v>
      </c>
      <c r="I51" s="100">
        <v>191658749</v>
      </c>
      <c r="J51" s="100"/>
      <c r="K51" s="100"/>
      <c r="L51" s="100"/>
      <c r="M51" s="87"/>
    </row>
    <row r="52" spans="1:13" s="79" customFormat="1" ht="12.75">
      <c r="A52" s="99" t="s">
        <v>28</v>
      </c>
      <c r="B52" s="83" t="s">
        <v>97</v>
      </c>
      <c r="C52" s="5" t="s">
        <v>96</v>
      </c>
      <c r="D52" s="6"/>
      <c r="E52" s="29">
        <v>39626</v>
      </c>
      <c r="F52" s="29">
        <v>40356</v>
      </c>
      <c r="G52" s="75">
        <f>185061718*2</f>
        <v>370123436</v>
      </c>
      <c r="H52" s="75">
        <f>G52/2</f>
        <v>185061718</v>
      </c>
      <c r="I52" s="100">
        <v>92530859</v>
      </c>
      <c r="J52" s="100"/>
      <c r="K52" s="100"/>
      <c r="L52" s="100"/>
      <c r="M52" s="87"/>
    </row>
    <row r="53" spans="1:13" s="79" customFormat="1" ht="25.5">
      <c r="A53" s="4" t="s">
        <v>31</v>
      </c>
      <c r="B53" s="6" t="s">
        <v>98</v>
      </c>
      <c r="C53" s="5" t="s">
        <v>96</v>
      </c>
      <c r="D53" s="6"/>
      <c r="E53" s="29">
        <v>39626</v>
      </c>
      <c r="F53" s="29">
        <v>40356</v>
      </c>
      <c r="G53" s="75">
        <f>2*186376761</f>
        <v>372753522</v>
      </c>
      <c r="H53" s="75">
        <f>G53/2</f>
        <v>186376761</v>
      </c>
      <c r="I53" s="100">
        <v>93188380</v>
      </c>
      <c r="J53" s="100"/>
      <c r="K53" s="100"/>
      <c r="L53" s="100"/>
      <c r="M53" s="87"/>
    </row>
    <row r="54" spans="1:13" s="79" customFormat="1" ht="18" customHeight="1">
      <c r="A54" s="4" t="s">
        <v>35</v>
      </c>
      <c r="B54" s="6" t="s">
        <v>99</v>
      </c>
      <c r="C54" s="6" t="s">
        <v>100</v>
      </c>
      <c r="D54" s="6"/>
      <c r="E54" s="7">
        <v>39630</v>
      </c>
      <c r="F54" s="7">
        <v>41456</v>
      </c>
      <c r="G54" s="8">
        <v>418497075</v>
      </c>
      <c r="H54" s="75">
        <v>83699415</v>
      </c>
      <c r="I54" s="100">
        <v>83699415</v>
      </c>
      <c r="J54" s="100">
        <v>83699415</v>
      </c>
      <c r="K54" s="100">
        <v>83699415</v>
      </c>
      <c r="L54" s="100">
        <v>48824658.75</v>
      </c>
      <c r="M54" s="87"/>
    </row>
    <row r="55" spans="1:13" s="79" customFormat="1" ht="20.25" customHeight="1">
      <c r="A55" s="4" t="s">
        <v>37</v>
      </c>
      <c r="B55" s="6" t="s">
        <v>101</v>
      </c>
      <c r="C55" s="6" t="s">
        <v>100</v>
      </c>
      <c r="D55" s="6"/>
      <c r="E55" s="7">
        <v>39630</v>
      </c>
      <c r="F55" s="7">
        <v>41456</v>
      </c>
      <c r="G55" s="8">
        <v>35960730</v>
      </c>
      <c r="H55" s="75">
        <v>7192146</v>
      </c>
      <c r="I55" s="100">
        <v>7192146</v>
      </c>
      <c r="J55" s="100">
        <v>7192146</v>
      </c>
      <c r="K55" s="100">
        <v>7192146</v>
      </c>
      <c r="L55" s="100">
        <v>4195418.5</v>
      </c>
      <c r="M55" s="87"/>
    </row>
    <row r="56" spans="1:13" s="79" customFormat="1" ht="18" customHeight="1">
      <c r="A56" s="4" t="s">
        <v>41</v>
      </c>
      <c r="B56" s="6" t="s">
        <v>102</v>
      </c>
      <c r="C56" s="6" t="s">
        <v>100</v>
      </c>
      <c r="D56" s="6"/>
      <c r="E56" s="7">
        <v>39630</v>
      </c>
      <c r="F56" s="7">
        <v>41456</v>
      </c>
      <c r="G56" s="8">
        <v>93596350</v>
      </c>
      <c r="H56" s="75">
        <v>18719270</v>
      </c>
      <c r="I56" s="100">
        <v>18719270</v>
      </c>
      <c r="J56" s="100">
        <v>18719270</v>
      </c>
      <c r="K56" s="100">
        <v>18719270</v>
      </c>
      <c r="L56" s="100">
        <v>10919574.166666668</v>
      </c>
      <c r="M56" s="87"/>
    </row>
    <row r="57" spans="1:13" s="79" customFormat="1" ht="18" customHeight="1">
      <c r="A57" s="4" t="s">
        <v>44</v>
      </c>
      <c r="B57" s="6" t="s">
        <v>103</v>
      </c>
      <c r="C57" s="6" t="s">
        <v>100</v>
      </c>
      <c r="D57" s="6"/>
      <c r="E57" s="7">
        <v>39630</v>
      </c>
      <c r="F57" s="7">
        <v>41456</v>
      </c>
      <c r="G57" s="8">
        <v>295933740</v>
      </c>
      <c r="H57" s="75">
        <v>59186748</v>
      </c>
      <c r="I57" s="100">
        <v>59186748</v>
      </c>
      <c r="J57" s="100">
        <v>59186748</v>
      </c>
      <c r="K57" s="100">
        <v>59186748</v>
      </c>
      <c r="L57" s="100">
        <v>34525603</v>
      </c>
      <c r="M57" s="87"/>
    </row>
    <row r="58" spans="1:13" s="79" customFormat="1" ht="66" customHeight="1">
      <c r="A58" s="4" t="s">
        <v>104</v>
      </c>
      <c r="B58" s="5"/>
      <c r="C58" s="6" t="s">
        <v>105</v>
      </c>
      <c r="D58" s="6"/>
      <c r="E58" s="7">
        <v>39814</v>
      </c>
      <c r="F58" s="25" t="s">
        <v>106</v>
      </c>
      <c r="G58" s="8">
        <v>102000000</v>
      </c>
      <c r="H58" s="86"/>
      <c r="I58" s="86"/>
      <c r="J58" s="86"/>
      <c r="K58" s="86"/>
      <c r="L58" s="86"/>
      <c r="M58" s="127" t="s">
        <v>107</v>
      </c>
    </row>
    <row r="59" spans="1:13" s="79" customFormat="1" ht="30" customHeight="1" thickBot="1">
      <c r="A59" s="30" t="s">
        <v>52</v>
      </c>
      <c r="B59" s="31"/>
      <c r="C59" s="17" t="s">
        <v>108</v>
      </c>
      <c r="D59" s="17"/>
      <c r="E59" s="27">
        <v>39873</v>
      </c>
      <c r="F59" s="32"/>
      <c r="G59" s="28">
        <v>1000000000</v>
      </c>
      <c r="H59" s="103"/>
      <c r="I59" s="103"/>
      <c r="J59" s="103"/>
      <c r="K59" s="103"/>
      <c r="L59" s="103"/>
      <c r="M59" s="109"/>
    </row>
    <row r="60" spans="1:13" s="79" customFormat="1" ht="32.25" customHeight="1" thickBot="1">
      <c r="A60" s="327" t="s">
        <v>109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9"/>
    </row>
    <row r="61" spans="1:13" s="79" customFormat="1" ht="38.25">
      <c r="A61" s="33" t="s">
        <v>16</v>
      </c>
      <c r="B61" s="1" t="s">
        <v>110</v>
      </c>
      <c r="C61" s="1" t="s">
        <v>111</v>
      </c>
      <c r="D61" s="22" t="s">
        <v>112</v>
      </c>
      <c r="E61" s="2">
        <v>39123</v>
      </c>
      <c r="F61" s="2">
        <v>42886</v>
      </c>
      <c r="G61" s="23"/>
      <c r="H61" s="96"/>
      <c r="I61" s="96"/>
      <c r="J61" s="96"/>
      <c r="K61" s="96"/>
      <c r="L61" s="96"/>
      <c r="M61" s="110"/>
    </row>
    <row r="62" spans="1:13" s="79" customFormat="1" ht="25.5">
      <c r="A62" s="111" t="s">
        <v>21</v>
      </c>
      <c r="B62" s="83" t="s">
        <v>113</v>
      </c>
      <c r="C62" s="6" t="s">
        <v>114</v>
      </c>
      <c r="D62" s="5" t="s">
        <v>112</v>
      </c>
      <c r="E62" s="7">
        <v>38321</v>
      </c>
      <c r="F62" s="7">
        <v>40147</v>
      </c>
      <c r="G62" s="8"/>
      <c r="H62" s="86"/>
      <c r="I62" s="86"/>
      <c r="J62" s="86"/>
      <c r="K62" s="86"/>
      <c r="L62" s="86"/>
      <c r="M62" s="101"/>
    </row>
    <row r="63" spans="1:13" s="79" customFormat="1" ht="25.5">
      <c r="A63" s="35" t="s">
        <v>25</v>
      </c>
      <c r="B63" s="6" t="s">
        <v>115</v>
      </c>
      <c r="C63" s="6" t="s">
        <v>116</v>
      </c>
      <c r="D63" s="5" t="s">
        <v>112</v>
      </c>
      <c r="E63" s="7">
        <v>38803</v>
      </c>
      <c r="F63" s="7">
        <v>41639</v>
      </c>
      <c r="G63" s="8"/>
      <c r="H63" s="86"/>
      <c r="I63" s="86"/>
      <c r="J63" s="86"/>
      <c r="K63" s="86"/>
      <c r="L63" s="86"/>
      <c r="M63" s="101"/>
    </row>
    <row r="64" spans="1:13" s="79" customFormat="1" ht="13.5" thickBot="1">
      <c r="A64" s="112" t="s">
        <v>28</v>
      </c>
      <c r="B64" s="31" t="s">
        <v>117</v>
      </c>
      <c r="C64" s="17" t="s">
        <v>118</v>
      </c>
      <c r="D64" s="17" t="s">
        <v>119</v>
      </c>
      <c r="E64" s="27">
        <v>36888</v>
      </c>
      <c r="F64" s="32" t="s">
        <v>120</v>
      </c>
      <c r="G64" s="28"/>
      <c r="H64" s="104">
        <v>9137000</v>
      </c>
      <c r="I64" s="103"/>
      <c r="J64" s="103"/>
      <c r="K64" s="103"/>
      <c r="L64" s="103"/>
      <c r="M64" s="113" t="s">
        <v>121</v>
      </c>
    </row>
    <row r="65" spans="1:13" s="79" customFormat="1" ht="32.25" customHeight="1">
      <c r="A65" s="327" t="s">
        <v>192</v>
      </c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9"/>
    </row>
    <row r="66" spans="1:13" s="92" customFormat="1" ht="63.75" customHeight="1">
      <c r="A66" s="166" t="s">
        <v>16</v>
      </c>
      <c r="B66" s="131" t="s">
        <v>193</v>
      </c>
      <c r="C66" s="131" t="s">
        <v>194</v>
      </c>
      <c r="D66" s="132" t="s">
        <v>195</v>
      </c>
      <c r="E66" s="133">
        <v>38364</v>
      </c>
      <c r="F66" s="58">
        <v>40190</v>
      </c>
      <c r="G66" s="134">
        <v>21952360</v>
      </c>
      <c r="H66" s="135">
        <v>21952360</v>
      </c>
      <c r="I66" s="134">
        <v>21952360</v>
      </c>
      <c r="J66" s="136"/>
      <c r="K66" s="136"/>
      <c r="L66" s="137"/>
      <c r="M66" s="138"/>
    </row>
    <row r="67" spans="1:13" s="142" customFormat="1" ht="56.25" customHeight="1" thickBot="1">
      <c r="A67" s="167" t="s">
        <v>196</v>
      </c>
      <c r="B67" s="131" t="s">
        <v>197</v>
      </c>
      <c r="C67" s="131" t="s">
        <v>198</v>
      </c>
      <c r="D67" s="132" t="s">
        <v>199</v>
      </c>
      <c r="E67" s="58">
        <v>39385</v>
      </c>
      <c r="F67" s="58">
        <v>40116</v>
      </c>
      <c r="G67" s="134">
        <v>6842760</v>
      </c>
      <c r="H67" s="139">
        <v>6842760</v>
      </c>
      <c r="I67" s="140"/>
      <c r="J67" s="140"/>
      <c r="K67" s="140"/>
      <c r="L67" s="140"/>
      <c r="M67" s="141"/>
    </row>
    <row r="68" spans="1:13" s="79" customFormat="1" ht="13.5" thickBot="1">
      <c r="A68" s="327" t="s">
        <v>122</v>
      </c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9"/>
    </row>
    <row r="69" spans="1:13" s="79" customFormat="1" ht="89.25">
      <c r="A69" s="21" t="s">
        <v>16</v>
      </c>
      <c r="B69" s="48"/>
      <c r="C69" s="143" t="s">
        <v>123</v>
      </c>
      <c r="D69" s="36"/>
      <c r="E69" s="34" t="s">
        <v>273</v>
      </c>
      <c r="F69" s="36"/>
      <c r="G69" s="23"/>
      <c r="H69" s="96"/>
      <c r="I69" s="96"/>
      <c r="J69" s="96"/>
      <c r="K69" s="96"/>
      <c r="L69" s="96"/>
      <c r="M69" s="108"/>
    </row>
    <row r="70" spans="1:13" s="79" customFormat="1" ht="51">
      <c r="A70" s="99" t="s">
        <v>21</v>
      </c>
      <c r="B70" s="49" t="s">
        <v>124</v>
      </c>
      <c r="C70" s="144" t="s">
        <v>125</v>
      </c>
      <c r="D70" s="37"/>
      <c r="E70" s="7">
        <v>39054</v>
      </c>
      <c r="F70" s="7">
        <v>40880</v>
      </c>
      <c r="G70" s="8">
        <v>2340360</v>
      </c>
      <c r="H70" s="128">
        <v>780120</v>
      </c>
      <c r="I70" s="128">
        <v>780120</v>
      </c>
      <c r="J70" s="128">
        <v>780120</v>
      </c>
      <c r="K70" s="128"/>
      <c r="L70" s="128"/>
      <c r="M70" s="129" t="s">
        <v>126</v>
      </c>
    </row>
    <row r="71" spans="1:13" s="79" customFormat="1" ht="51">
      <c r="A71" s="4" t="s">
        <v>25</v>
      </c>
      <c r="B71" s="6" t="s">
        <v>127</v>
      </c>
      <c r="C71" s="144" t="s">
        <v>128</v>
      </c>
      <c r="D71" s="39"/>
      <c r="E71" s="7">
        <v>39083</v>
      </c>
      <c r="F71" s="7">
        <v>40755</v>
      </c>
      <c r="G71" s="8">
        <v>2139620</v>
      </c>
      <c r="H71" s="128">
        <v>828240</v>
      </c>
      <c r="I71" s="128">
        <v>828240</v>
      </c>
      <c r="J71" s="128">
        <v>483140</v>
      </c>
      <c r="K71" s="86"/>
      <c r="L71" s="86"/>
      <c r="M71" s="87"/>
    </row>
    <row r="72" spans="1:13" s="79" customFormat="1" ht="38.25">
      <c r="A72" s="4" t="s">
        <v>28</v>
      </c>
      <c r="B72" s="49" t="s">
        <v>129</v>
      </c>
      <c r="C72" s="144" t="s">
        <v>130</v>
      </c>
      <c r="D72" s="39"/>
      <c r="E72" s="7">
        <v>39356</v>
      </c>
      <c r="F72" s="7">
        <v>40602</v>
      </c>
      <c r="G72" s="8">
        <v>2235324</v>
      </c>
      <c r="H72" s="128">
        <v>1031688</v>
      </c>
      <c r="I72" s="128">
        <v>1031688</v>
      </c>
      <c r="J72" s="128">
        <v>171948</v>
      </c>
      <c r="K72" s="86"/>
      <c r="L72" s="86"/>
      <c r="M72" s="87"/>
    </row>
    <row r="73" spans="1:13" s="79" customFormat="1" ht="38.25">
      <c r="A73" s="4" t="s">
        <v>31</v>
      </c>
      <c r="B73" s="6" t="s">
        <v>131</v>
      </c>
      <c r="C73" s="144" t="s">
        <v>130</v>
      </c>
      <c r="D73" s="39"/>
      <c r="E73" s="7">
        <v>39360</v>
      </c>
      <c r="F73" s="7">
        <v>40844</v>
      </c>
      <c r="G73" s="8">
        <v>3478104</v>
      </c>
      <c r="H73" s="128">
        <v>1072848</v>
      </c>
      <c r="I73" s="128">
        <v>1072848</v>
      </c>
      <c r="J73" s="128">
        <v>1332408</v>
      </c>
      <c r="K73" s="86"/>
      <c r="L73" s="86"/>
      <c r="M73" s="87"/>
    </row>
    <row r="74" spans="1:13" s="79" customFormat="1" ht="38.25">
      <c r="A74" s="4" t="s">
        <v>35</v>
      </c>
      <c r="B74" s="49" t="s">
        <v>132</v>
      </c>
      <c r="C74" s="144" t="s">
        <v>130</v>
      </c>
      <c r="D74" s="39"/>
      <c r="E74" s="7">
        <v>39287</v>
      </c>
      <c r="F74" s="7">
        <v>41114</v>
      </c>
      <c r="G74" s="8">
        <v>4069967</v>
      </c>
      <c r="H74" s="128">
        <v>1066968</v>
      </c>
      <c r="I74" s="128">
        <v>1066968</v>
      </c>
      <c r="J74" s="128">
        <v>1066968</v>
      </c>
      <c r="K74" s="128">
        <v>869063</v>
      </c>
      <c r="L74" s="86"/>
      <c r="M74" s="87"/>
    </row>
    <row r="75" spans="1:13" s="79" customFormat="1" ht="38.25">
      <c r="A75" s="4" t="s">
        <v>37</v>
      </c>
      <c r="B75" s="6" t="s">
        <v>133</v>
      </c>
      <c r="C75" s="144" t="s">
        <v>130</v>
      </c>
      <c r="D75" s="39"/>
      <c r="E75" s="7">
        <v>39539</v>
      </c>
      <c r="F75" s="7">
        <v>40630</v>
      </c>
      <c r="G75" s="8">
        <v>1640290</v>
      </c>
      <c r="H75" s="128">
        <v>731640</v>
      </c>
      <c r="I75" s="128">
        <v>731640</v>
      </c>
      <c r="J75" s="128">
        <v>177010</v>
      </c>
      <c r="K75" s="128"/>
      <c r="L75" s="86"/>
      <c r="M75" s="87"/>
    </row>
    <row r="76" spans="1:13" s="79" customFormat="1" ht="25.5">
      <c r="A76" s="4" t="s">
        <v>41</v>
      </c>
      <c r="B76" s="6" t="s">
        <v>134</v>
      </c>
      <c r="C76" s="144" t="s">
        <v>135</v>
      </c>
      <c r="D76" s="39"/>
      <c r="E76" s="7">
        <v>39660</v>
      </c>
      <c r="F76" s="7">
        <v>40770</v>
      </c>
      <c r="G76" s="8">
        <v>2240000</v>
      </c>
      <c r="H76" s="128">
        <v>840000</v>
      </c>
      <c r="I76" s="128">
        <v>840000</v>
      </c>
      <c r="J76" s="128">
        <v>560000</v>
      </c>
      <c r="K76" s="128"/>
      <c r="L76" s="86"/>
      <c r="M76" s="87"/>
    </row>
    <row r="77" spans="1:13" s="79" customFormat="1" ht="18" customHeight="1">
      <c r="A77" s="4" t="s">
        <v>44</v>
      </c>
      <c r="B77" s="6" t="s">
        <v>136</v>
      </c>
      <c r="C77" s="144" t="s">
        <v>137</v>
      </c>
      <c r="D77" s="39"/>
      <c r="E77" s="7">
        <v>39762</v>
      </c>
      <c r="F77" s="7">
        <v>40127</v>
      </c>
      <c r="G77" s="8">
        <v>68000</v>
      </c>
      <c r="H77" s="128">
        <v>62300</v>
      </c>
      <c r="I77" s="128"/>
      <c r="J77" s="128"/>
      <c r="K77" s="128"/>
      <c r="L77" s="86"/>
      <c r="M77" s="87"/>
    </row>
    <row r="78" spans="1:13" s="79" customFormat="1" ht="25.5">
      <c r="A78" s="4" t="s">
        <v>48</v>
      </c>
      <c r="B78" s="6" t="s">
        <v>138</v>
      </c>
      <c r="C78" s="144" t="s">
        <v>139</v>
      </c>
      <c r="D78" s="39"/>
      <c r="E78" s="7">
        <v>39626</v>
      </c>
      <c r="F78" s="7">
        <v>40543</v>
      </c>
      <c r="G78" s="8">
        <v>210000</v>
      </c>
      <c r="H78" s="128">
        <v>70000</v>
      </c>
      <c r="I78" s="128">
        <v>140000</v>
      </c>
      <c r="J78" s="128"/>
      <c r="K78" s="128"/>
      <c r="L78" s="86"/>
      <c r="M78" s="87"/>
    </row>
    <row r="79" spans="1:13" s="79" customFormat="1" ht="25.5">
      <c r="A79" s="4" t="s">
        <v>52</v>
      </c>
      <c r="B79" s="6" t="s">
        <v>138</v>
      </c>
      <c r="C79" s="144" t="s">
        <v>140</v>
      </c>
      <c r="D79" s="39"/>
      <c r="E79" s="7">
        <v>39626</v>
      </c>
      <c r="F79" s="7">
        <v>40543</v>
      </c>
      <c r="G79" s="8">
        <v>240000</v>
      </c>
      <c r="H79" s="128">
        <v>80000</v>
      </c>
      <c r="I79" s="128">
        <v>160000</v>
      </c>
      <c r="J79" s="128"/>
      <c r="K79" s="128"/>
      <c r="L79" s="86"/>
      <c r="M79" s="87"/>
    </row>
    <row r="80" spans="1:13" s="79" customFormat="1" ht="38.25">
      <c r="A80" s="4" t="s">
        <v>53</v>
      </c>
      <c r="B80" s="6" t="s">
        <v>138</v>
      </c>
      <c r="C80" s="144" t="s">
        <v>141</v>
      </c>
      <c r="D80" s="39"/>
      <c r="E80" s="7">
        <v>39626</v>
      </c>
      <c r="F80" s="7">
        <v>40543</v>
      </c>
      <c r="G80" s="8">
        <v>210000</v>
      </c>
      <c r="H80" s="128">
        <v>70000</v>
      </c>
      <c r="I80" s="128">
        <v>140000</v>
      </c>
      <c r="J80" s="128"/>
      <c r="K80" s="128"/>
      <c r="L80" s="86"/>
      <c r="M80" s="87"/>
    </row>
    <row r="81" spans="1:13" s="79" customFormat="1" ht="39" thickBot="1">
      <c r="A81" s="4" t="s">
        <v>56</v>
      </c>
      <c r="B81" s="6" t="s">
        <v>138</v>
      </c>
      <c r="C81" s="144" t="s">
        <v>142</v>
      </c>
      <c r="D81" s="39"/>
      <c r="E81" s="7">
        <v>39626</v>
      </c>
      <c r="F81" s="7">
        <v>40543</v>
      </c>
      <c r="G81" s="8">
        <v>210000</v>
      </c>
      <c r="H81" s="128">
        <v>70000</v>
      </c>
      <c r="I81" s="128">
        <v>140000</v>
      </c>
      <c r="J81" s="128"/>
      <c r="K81" s="128"/>
      <c r="L81" s="86"/>
      <c r="M81" s="87"/>
    </row>
    <row r="82" spans="1:13" s="79" customFormat="1" ht="27" customHeight="1" thickBot="1">
      <c r="A82" s="327" t="s">
        <v>250</v>
      </c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9"/>
    </row>
    <row r="83" spans="1:13" s="79" customFormat="1" ht="27" customHeight="1" thickBot="1">
      <c r="A83" s="327" t="s">
        <v>251</v>
      </c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9"/>
    </row>
    <row r="84" spans="1:13" s="79" customFormat="1" ht="27" customHeight="1" thickBot="1">
      <c r="A84" s="327" t="s">
        <v>249</v>
      </c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9"/>
    </row>
    <row r="85" spans="1:13" s="79" customFormat="1" ht="27" customHeight="1" thickBot="1">
      <c r="A85" s="327" t="s">
        <v>143</v>
      </c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9"/>
    </row>
    <row r="86" spans="1:13" s="79" customFormat="1" ht="25.5">
      <c r="A86" s="33">
        <v>1</v>
      </c>
      <c r="B86" s="22" t="s">
        <v>144</v>
      </c>
      <c r="C86" s="36"/>
      <c r="D86" s="36"/>
      <c r="E86" s="40">
        <v>39438</v>
      </c>
      <c r="F86" s="34" t="s">
        <v>145</v>
      </c>
      <c r="G86" s="34" t="s">
        <v>146</v>
      </c>
      <c r="H86" s="114"/>
      <c r="I86" s="114"/>
      <c r="J86" s="114"/>
      <c r="K86" s="114"/>
      <c r="L86" s="114"/>
      <c r="M86" s="81" t="s">
        <v>147</v>
      </c>
    </row>
    <row r="87" spans="1:13" s="79" customFormat="1" ht="25.5">
      <c r="A87" s="111">
        <v>2</v>
      </c>
      <c r="B87" s="116" t="s">
        <v>148</v>
      </c>
      <c r="C87" s="41"/>
      <c r="D87" s="6" t="s">
        <v>149</v>
      </c>
      <c r="E87" s="7">
        <v>38196</v>
      </c>
      <c r="F87" s="7" t="s">
        <v>145</v>
      </c>
      <c r="G87" s="8" t="s">
        <v>150</v>
      </c>
      <c r="H87" s="115"/>
      <c r="I87" s="115"/>
      <c r="J87" s="115"/>
      <c r="K87" s="115"/>
      <c r="L87" s="115"/>
      <c r="M87" s="85" t="s">
        <v>151</v>
      </c>
    </row>
    <row r="88" spans="1:13" s="79" customFormat="1" ht="25.5">
      <c r="A88" s="35">
        <v>3</v>
      </c>
      <c r="B88" s="5" t="s">
        <v>152</v>
      </c>
      <c r="C88" s="41"/>
      <c r="D88" s="6" t="s">
        <v>153</v>
      </c>
      <c r="E88" s="7">
        <v>39764</v>
      </c>
      <c r="F88" s="7">
        <v>40118</v>
      </c>
      <c r="G88" s="8" t="s">
        <v>154</v>
      </c>
      <c r="H88" s="115"/>
      <c r="I88" s="115"/>
      <c r="J88" s="115"/>
      <c r="K88" s="115"/>
      <c r="L88" s="115"/>
      <c r="M88" s="87" t="s">
        <v>155</v>
      </c>
    </row>
    <row r="89" spans="1:13" s="79" customFormat="1" ht="25.5">
      <c r="A89" s="35">
        <v>4</v>
      </c>
      <c r="B89" s="5" t="s">
        <v>156</v>
      </c>
      <c r="C89" s="41"/>
      <c r="D89" s="6" t="s">
        <v>157</v>
      </c>
      <c r="E89" s="7">
        <v>39264</v>
      </c>
      <c r="F89" s="25"/>
      <c r="G89" s="8"/>
      <c r="H89" s="115"/>
      <c r="I89" s="115"/>
      <c r="J89" s="115"/>
      <c r="K89" s="115"/>
      <c r="L89" s="115"/>
      <c r="M89" s="85" t="s">
        <v>158</v>
      </c>
    </row>
    <row r="90" spans="1:13" s="79" customFormat="1" ht="12.75">
      <c r="A90" s="35">
        <v>5</v>
      </c>
      <c r="B90" s="5" t="s">
        <v>159</v>
      </c>
      <c r="C90" s="41"/>
      <c r="D90" s="6" t="s">
        <v>160</v>
      </c>
      <c r="E90" s="7">
        <v>39448</v>
      </c>
      <c r="F90" s="7">
        <v>39813</v>
      </c>
      <c r="G90" s="8" t="s">
        <v>161</v>
      </c>
      <c r="H90" s="115"/>
      <c r="I90" s="115"/>
      <c r="J90" s="115"/>
      <c r="K90" s="115"/>
      <c r="L90" s="115"/>
      <c r="M90" s="87"/>
    </row>
    <row r="91" spans="1:13" s="79" customFormat="1" ht="26.25" thickBot="1">
      <c r="A91" s="35">
        <v>6</v>
      </c>
      <c r="B91" s="5" t="s">
        <v>162</v>
      </c>
      <c r="C91" s="41"/>
      <c r="D91" s="6" t="s">
        <v>163</v>
      </c>
      <c r="E91" s="7">
        <v>36948</v>
      </c>
      <c r="F91" s="25"/>
      <c r="G91" s="8" t="s">
        <v>164</v>
      </c>
      <c r="H91" s="115"/>
      <c r="I91" s="115"/>
      <c r="J91" s="115"/>
      <c r="K91" s="115"/>
      <c r="L91" s="115"/>
      <c r="M91" s="87"/>
    </row>
    <row r="92" spans="1:13" s="79" customFormat="1" ht="24.75" customHeight="1" thickBot="1">
      <c r="A92" s="327" t="s">
        <v>248</v>
      </c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9"/>
    </row>
    <row r="93" spans="1:13" s="79" customFormat="1" ht="24.75" customHeight="1" thickBot="1">
      <c r="A93" s="327" t="s">
        <v>165</v>
      </c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9"/>
    </row>
    <row r="94" spans="1:13" s="79" customFormat="1" ht="25.5">
      <c r="A94" s="21" t="s">
        <v>16</v>
      </c>
      <c r="B94" s="42" t="s">
        <v>166</v>
      </c>
      <c r="C94" s="22" t="s">
        <v>167</v>
      </c>
      <c r="D94" s="1" t="s">
        <v>168</v>
      </c>
      <c r="E94" s="2">
        <v>37012</v>
      </c>
      <c r="F94" s="34" t="s">
        <v>120</v>
      </c>
      <c r="G94" s="36"/>
      <c r="H94" s="96">
        <v>33552000</v>
      </c>
      <c r="I94" s="96">
        <v>34894000</v>
      </c>
      <c r="J94" s="96">
        <v>35941000</v>
      </c>
      <c r="K94" s="96">
        <v>37019000</v>
      </c>
      <c r="L94" s="114"/>
      <c r="M94" s="145" t="s">
        <v>169</v>
      </c>
    </row>
    <row r="95" spans="1:13" s="79" customFormat="1" ht="25.5">
      <c r="A95" s="99" t="s">
        <v>21</v>
      </c>
      <c r="B95" s="41" t="s">
        <v>166</v>
      </c>
      <c r="C95" s="6" t="s">
        <v>170</v>
      </c>
      <c r="D95" s="6" t="s">
        <v>171</v>
      </c>
      <c r="E95" s="7">
        <v>36586</v>
      </c>
      <c r="F95" s="25" t="s">
        <v>120</v>
      </c>
      <c r="G95" s="38"/>
      <c r="H95" s="86">
        <v>8706000</v>
      </c>
      <c r="I95" s="86">
        <v>9054000</v>
      </c>
      <c r="J95" s="86">
        <v>9326000</v>
      </c>
      <c r="K95" s="86">
        <v>9606000</v>
      </c>
      <c r="L95" s="115"/>
      <c r="M95" s="127" t="s">
        <v>172</v>
      </c>
    </row>
    <row r="96" spans="1:13" s="79" customFormat="1" ht="25.5">
      <c r="A96" s="4" t="s">
        <v>25</v>
      </c>
      <c r="B96" s="41" t="s">
        <v>166</v>
      </c>
      <c r="C96" s="6" t="s">
        <v>173</v>
      </c>
      <c r="D96" s="6" t="s">
        <v>171</v>
      </c>
      <c r="E96" s="7">
        <v>39615</v>
      </c>
      <c r="F96" s="25" t="s">
        <v>120</v>
      </c>
      <c r="G96" s="38"/>
      <c r="H96" s="86">
        <v>21237000</v>
      </c>
      <c r="I96" s="86">
        <v>22096000</v>
      </c>
      <c r="J96" s="86">
        <v>22749000</v>
      </c>
      <c r="K96" s="86">
        <v>23431000</v>
      </c>
      <c r="L96" s="115"/>
      <c r="M96" s="127" t="s">
        <v>174</v>
      </c>
    </row>
    <row r="97" spans="1:13" s="79" customFormat="1" ht="26.25" thickBot="1">
      <c r="A97" s="30" t="s">
        <v>28</v>
      </c>
      <c r="B97" s="43" t="s">
        <v>166</v>
      </c>
      <c r="C97" s="17" t="s">
        <v>175</v>
      </c>
      <c r="D97" s="17" t="s">
        <v>171</v>
      </c>
      <c r="E97" s="27">
        <v>39741</v>
      </c>
      <c r="F97" s="32" t="s">
        <v>120</v>
      </c>
      <c r="G97" s="44"/>
      <c r="H97" s="103">
        <v>3762000</v>
      </c>
      <c r="I97" s="103">
        <v>3912000</v>
      </c>
      <c r="J97" s="103">
        <v>4029000</v>
      </c>
      <c r="K97" s="103">
        <v>4150000</v>
      </c>
      <c r="L97" s="117"/>
      <c r="M97" s="146" t="s">
        <v>172</v>
      </c>
    </row>
    <row r="98" spans="1:13" s="79" customFormat="1" ht="24.75" customHeight="1" thickBot="1">
      <c r="A98" s="327" t="s">
        <v>252</v>
      </c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9"/>
    </row>
    <row r="99" spans="1:13" s="79" customFormat="1" ht="16.5" customHeight="1">
      <c r="A99" s="332" t="s">
        <v>253</v>
      </c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4"/>
    </row>
    <row r="100" spans="1:13" s="79" customFormat="1" ht="19.5" customHeight="1">
      <c r="A100" s="118" t="s">
        <v>16</v>
      </c>
      <c r="B100" s="67" t="s">
        <v>260</v>
      </c>
      <c r="C100" s="68"/>
      <c r="D100" s="68"/>
      <c r="E100" s="66"/>
      <c r="F100" s="66"/>
      <c r="G100" s="66"/>
      <c r="H100" s="86">
        <v>2000000</v>
      </c>
      <c r="I100" s="86">
        <v>2000000</v>
      </c>
      <c r="J100" s="86">
        <v>2000000</v>
      </c>
      <c r="K100" s="86">
        <v>2000000</v>
      </c>
      <c r="L100" s="86">
        <v>30000000</v>
      </c>
      <c r="M100" s="147"/>
    </row>
    <row r="101" spans="1:13" s="79" customFormat="1" ht="18" customHeight="1">
      <c r="A101" s="69" t="s">
        <v>21</v>
      </c>
      <c r="B101" s="67" t="s">
        <v>259</v>
      </c>
      <c r="C101" s="68"/>
      <c r="D101" s="68"/>
      <c r="E101" s="66"/>
      <c r="F101" s="66"/>
      <c r="G101" s="66"/>
      <c r="H101" s="86">
        <v>353118000</v>
      </c>
      <c r="I101" s="86">
        <v>357943000</v>
      </c>
      <c r="J101" s="86"/>
      <c r="K101" s="86"/>
      <c r="L101" s="86"/>
      <c r="M101" s="147"/>
    </row>
    <row r="102" spans="1:256" s="79" customFormat="1" ht="18.75" customHeight="1">
      <c r="A102" s="338" t="s">
        <v>254</v>
      </c>
      <c r="B102" s="339" t="s">
        <v>254</v>
      </c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40"/>
      <c r="N102" s="341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7"/>
      <c r="AA102" s="335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7"/>
      <c r="AN102" s="335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7"/>
      <c r="BA102" s="335"/>
      <c r="BB102" s="336"/>
      <c r="BC102" s="336"/>
      <c r="BD102" s="336"/>
      <c r="BE102" s="336"/>
      <c r="BF102" s="336"/>
      <c r="BG102" s="336"/>
      <c r="BH102" s="336"/>
      <c r="BI102" s="336"/>
      <c r="BJ102" s="336"/>
      <c r="BK102" s="336"/>
      <c r="BL102" s="336"/>
      <c r="BM102" s="337"/>
      <c r="BN102" s="335"/>
      <c r="BO102" s="336"/>
      <c r="BP102" s="336"/>
      <c r="BQ102" s="336"/>
      <c r="BR102" s="336"/>
      <c r="BS102" s="336"/>
      <c r="BT102" s="336"/>
      <c r="BU102" s="336"/>
      <c r="BV102" s="336"/>
      <c r="BW102" s="336"/>
      <c r="BX102" s="336"/>
      <c r="BY102" s="336"/>
      <c r="BZ102" s="337"/>
      <c r="CA102" s="335"/>
      <c r="CB102" s="336"/>
      <c r="CC102" s="336"/>
      <c r="CD102" s="336"/>
      <c r="CE102" s="336"/>
      <c r="CF102" s="336"/>
      <c r="CG102" s="336"/>
      <c r="CH102" s="336"/>
      <c r="CI102" s="336"/>
      <c r="CJ102" s="336"/>
      <c r="CK102" s="336"/>
      <c r="CL102" s="336"/>
      <c r="CM102" s="337"/>
      <c r="CN102" s="335"/>
      <c r="CO102" s="336"/>
      <c r="CP102" s="336"/>
      <c r="CQ102" s="336"/>
      <c r="CR102" s="336"/>
      <c r="CS102" s="336"/>
      <c r="CT102" s="336"/>
      <c r="CU102" s="336"/>
      <c r="CV102" s="336"/>
      <c r="CW102" s="336"/>
      <c r="CX102" s="336"/>
      <c r="CY102" s="336"/>
      <c r="CZ102" s="337"/>
      <c r="DA102" s="335"/>
      <c r="DB102" s="336"/>
      <c r="DC102" s="336"/>
      <c r="DD102" s="336"/>
      <c r="DE102" s="336"/>
      <c r="DF102" s="336"/>
      <c r="DG102" s="336"/>
      <c r="DH102" s="336"/>
      <c r="DI102" s="336"/>
      <c r="DJ102" s="336"/>
      <c r="DK102" s="336"/>
      <c r="DL102" s="336"/>
      <c r="DM102" s="337"/>
      <c r="DN102" s="335"/>
      <c r="DO102" s="336"/>
      <c r="DP102" s="336"/>
      <c r="DQ102" s="336"/>
      <c r="DR102" s="336"/>
      <c r="DS102" s="336"/>
      <c r="DT102" s="336"/>
      <c r="DU102" s="336"/>
      <c r="DV102" s="336"/>
      <c r="DW102" s="336"/>
      <c r="DX102" s="336"/>
      <c r="DY102" s="336"/>
      <c r="DZ102" s="337"/>
      <c r="EA102" s="335"/>
      <c r="EB102" s="336"/>
      <c r="EC102" s="336"/>
      <c r="ED102" s="336"/>
      <c r="EE102" s="336"/>
      <c r="EF102" s="336"/>
      <c r="EG102" s="336"/>
      <c r="EH102" s="336"/>
      <c r="EI102" s="336"/>
      <c r="EJ102" s="336"/>
      <c r="EK102" s="336"/>
      <c r="EL102" s="336"/>
      <c r="EM102" s="337"/>
      <c r="EN102" s="335"/>
      <c r="EO102" s="336"/>
      <c r="EP102" s="336"/>
      <c r="EQ102" s="336"/>
      <c r="ER102" s="336"/>
      <c r="ES102" s="336"/>
      <c r="ET102" s="336"/>
      <c r="EU102" s="336"/>
      <c r="EV102" s="336"/>
      <c r="EW102" s="336"/>
      <c r="EX102" s="336"/>
      <c r="EY102" s="336"/>
      <c r="EZ102" s="337"/>
      <c r="FA102" s="335"/>
      <c r="FB102" s="336"/>
      <c r="FC102" s="336"/>
      <c r="FD102" s="336"/>
      <c r="FE102" s="336"/>
      <c r="FF102" s="336"/>
      <c r="FG102" s="336"/>
      <c r="FH102" s="336"/>
      <c r="FI102" s="336"/>
      <c r="FJ102" s="336"/>
      <c r="FK102" s="336"/>
      <c r="FL102" s="336"/>
      <c r="FM102" s="337"/>
      <c r="FN102" s="335"/>
      <c r="FO102" s="336"/>
      <c r="FP102" s="336"/>
      <c r="FQ102" s="336"/>
      <c r="FR102" s="336"/>
      <c r="FS102" s="336"/>
      <c r="FT102" s="336"/>
      <c r="FU102" s="336"/>
      <c r="FV102" s="336"/>
      <c r="FW102" s="336"/>
      <c r="FX102" s="336"/>
      <c r="FY102" s="336"/>
      <c r="FZ102" s="337"/>
      <c r="GA102" s="335"/>
      <c r="GB102" s="336"/>
      <c r="GC102" s="336"/>
      <c r="GD102" s="336"/>
      <c r="GE102" s="336"/>
      <c r="GF102" s="336"/>
      <c r="GG102" s="336"/>
      <c r="GH102" s="336"/>
      <c r="GI102" s="336"/>
      <c r="GJ102" s="336"/>
      <c r="GK102" s="336"/>
      <c r="GL102" s="336"/>
      <c r="GM102" s="337"/>
      <c r="GN102" s="335"/>
      <c r="GO102" s="336"/>
      <c r="GP102" s="336"/>
      <c r="GQ102" s="336"/>
      <c r="GR102" s="336"/>
      <c r="GS102" s="336"/>
      <c r="GT102" s="336"/>
      <c r="GU102" s="336"/>
      <c r="GV102" s="336"/>
      <c r="GW102" s="336"/>
      <c r="GX102" s="336"/>
      <c r="GY102" s="336"/>
      <c r="GZ102" s="337"/>
      <c r="HA102" s="335"/>
      <c r="HB102" s="336"/>
      <c r="HC102" s="336"/>
      <c r="HD102" s="336"/>
      <c r="HE102" s="336"/>
      <c r="HF102" s="336"/>
      <c r="HG102" s="336"/>
      <c r="HH102" s="336"/>
      <c r="HI102" s="336"/>
      <c r="HJ102" s="336"/>
      <c r="HK102" s="336"/>
      <c r="HL102" s="336"/>
      <c r="HM102" s="337"/>
      <c r="HN102" s="335"/>
      <c r="HO102" s="336"/>
      <c r="HP102" s="336"/>
      <c r="HQ102" s="336"/>
      <c r="HR102" s="336"/>
      <c r="HS102" s="336"/>
      <c r="HT102" s="336"/>
      <c r="HU102" s="336"/>
      <c r="HV102" s="336"/>
      <c r="HW102" s="336"/>
      <c r="HX102" s="336"/>
      <c r="HY102" s="336"/>
      <c r="HZ102" s="337"/>
      <c r="IA102" s="335"/>
      <c r="IB102" s="336"/>
      <c r="IC102" s="336"/>
      <c r="ID102" s="336"/>
      <c r="IE102" s="336"/>
      <c r="IF102" s="336"/>
      <c r="IG102" s="336"/>
      <c r="IH102" s="336"/>
      <c r="II102" s="336"/>
      <c r="IJ102" s="336"/>
      <c r="IK102" s="336"/>
      <c r="IL102" s="336"/>
      <c r="IM102" s="337"/>
      <c r="IN102" s="335"/>
      <c r="IO102" s="336"/>
      <c r="IP102" s="336"/>
      <c r="IQ102" s="336"/>
      <c r="IR102" s="336"/>
      <c r="IS102" s="336"/>
      <c r="IT102" s="336"/>
      <c r="IU102" s="336"/>
      <c r="IV102" s="336"/>
    </row>
    <row r="103" spans="1:13" s="79" customFormat="1" ht="21" customHeight="1">
      <c r="A103" s="69" t="s">
        <v>25</v>
      </c>
      <c r="B103" s="67" t="s">
        <v>258</v>
      </c>
      <c r="C103" s="68"/>
      <c r="D103" s="68"/>
      <c r="E103" s="66"/>
      <c r="F103" s="66"/>
      <c r="G103" s="66"/>
      <c r="H103" s="86">
        <v>2400000</v>
      </c>
      <c r="I103" s="86">
        <v>2400000</v>
      </c>
      <c r="J103" s="86">
        <v>2400000</v>
      </c>
      <c r="K103" s="86">
        <v>2400000</v>
      </c>
      <c r="L103" s="86"/>
      <c r="M103" s="147"/>
    </row>
    <row r="104" spans="1:13" s="79" customFormat="1" ht="68.25" customHeight="1">
      <c r="A104" s="69" t="s">
        <v>28</v>
      </c>
      <c r="B104" s="70" t="s">
        <v>261</v>
      </c>
      <c r="C104" s="68"/>
      <c r="D104" s="68"/>
      <c r="E104" s="66"/>
      <c r="F104" s="66"/>
      <c r="G104" s="66"/>
      <c r="H104" s="86">
        <v>20000000</v>
      </c>
      <c r="I104" s="86">
        <v>20000000</v>
      </c>
      <c r="J104" s="86">
        <v>20000000</v>
      </c>
      <c r="K104" s="86"/>
      <c r="L104" s="86"/>
      <c r="M104" s="147"/>
    </row>
    <row r="105" spans="1:13" s="79" customFormat="1" ht="23.25" customHeight="1">
      <c r="A105" s="118" t="s">
        <v>31</v>
      </c>
      <c r="B105" s="71" t="s">
        <v>257</v>
      </c>
      <c r="C105" s="119"/>
      <c r="D105" s="119"/>
      <c r="E105" s="119"/>
      <c r="F105" s="119"/>
      <c r="G105" s="119"/>
      <c r="H105" s="86">
        <v>6000000</v>
      </c>
      <c r="I105" s="86">
        <v>4000000</v>
      </c>
      <c r="J105" s="86"/>
      <c r="K105" s="86"/>
      <c r="L105" s="86"/>
      <c r="M105" s="120"/>
    </row>
    <row r="106" spans="1:256" s="79" customFormat="1" ht="19.5" customHeight="1">
      <c r="A106" s="338" t="s">
        <v>255</v>
      </c>
      <c r="B106" s="339" t="s">
        <v>255</v>
      </c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40"/>
      <c r="N106" s="342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4"/>
      <c r="AA106" s="342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4"/>
      <c r="AN106" s="342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  <c r="AY106" s="343"/>
      <c r="AZ106" s="344"/>
      <c r="BA106" s="342"/>
      <c r="BB106" s="343"/>
      <c r="BC106" s="343"/>
      <c r="BD106" s="343"/>
      <c r="BE106" s="343"/>
      <c r="BF106" s="343"/>
      <c r="BG106" s="343"/>
      <c r="BH106" s="343"/>
      <c r="BI106" s="343"/>
      <c r="BJ106" s="343"/>
      <c r="BK106" s="343"/>
      <c r="BL106" s="343"/>
      <c r="BM106" s="344"/>
      <c r="BN106" s="342"/>
      <c r="BO106" s="343"/>
      <c r="BP106" s="343"/>
      <c r="BQ106" s="343"/>
      <c r="BR106" s="343"/>
      <c r="BS106" s="343"/>
      <c r="BT106" s="343"/>
      <c r="BU106" s="343"/>
      <c r="BV106" s="343"/>
      <c r="BW106" s="343"/>
      <c r="BX106" s="343"/>
      <c r="BY106" s="343"/>
      <c r="BZ106" s="344"/>
      <c r="CA106" s="342"/>
      <c r="CB106" s="343"/>
      <c r="CC106" s="343"/>
      <c r="CD106" s="343"/>
      <c r="CE106" s="343"/>
      <c r="CF106" s="343"/>
      <c r="CG106" s="343"/>
      <c r="CH106" s="343"/>
      <c r="CI106" s="343"/>
      <c r="CJ106" s="343"/>
      <c r="CK106" s="343"/>
      <c r="CL106" s="343"/>
      <c r="CM106" s="344"/>
      <c r="CN106" s="342"/>
      <c r="CO106" s="343"/>
      <c r="CP106" s="343"/>
      <c r="CQ106" s="343"/>
      <c r="CR106" s="343"/>
      <c r="CS106" s="343"/>
      <c r="CT106" s="343"/>
      <c r="CU106" s="343"/>
      <c r="CV106" s="343"/>
      <c r="CW106" s="343"/>
      <c r="CX106" s="343"/>
      <c r="CY106" s="343"/>
      <c r="CZ106" s="344"/>
      <c r="DA106" s="342"/>
      <c r="DB106" s="343"/>
      <c r="DC106" s="343"/>
      <c r="DD106" s="343"/>
      <c r="DE106" s="343"/>
      <c r="DF106" s="343"/>
      <c r="DG106" s="343"/>
      <c r="DH106" s="343"/>
      <c r="DI106" s="343"/>
      <c r="DJ106" s="343"/>
      <c r="DK106" s="343"/>
      <c r="DL106" s="343"/>
      <c r="DM106" s="344"/>
      <c r="DN106" s="342"/>
      <c r="DO106" s="343"/>
      <c r="DP106" s="343"/>
      <c r="DQ106" s="343"/>
      <c r="DR106" s="343"/>
      <c r="DS106" s="343"/>
      <c r="DT106" s="343"/>
      <c r="DU106" s="343"/>
      <c r="DV106" s="343"/>
      <c r="DW106" s="343"/>
      <c r="DX106" s="343"/>
      <c r="DY106" s="343"/>
      <c r="DZ106" s="344"/>
      <c r="EA106" s="342"/>
      <c r="EB106" s="343"/>
      <c r="EC106" s="343"/>
      <c r="ED106" s="343"/>
      <c r="EE106" s="343"/>
      <c r="EF106" s="343"/>
      <c r="EG106" s="343"/>
      <c r="EH106" s="343"/>
      <c r="EI106" s="343"/>
      <c r="EJ106" s="343"/>
      <c r="EK106" s="343"/>
      <c r="EL106" s="343"/>
      <c r="EM106" s="344"/>
      <c r="EN106" s="342"/>
      <c r="EO106" s="343"/>
      <c r="EP106" s="343"/>
      <c r="EQ106" s="343"/>
      <c r="ER106" s="343"/>
      <c r="ES106" s="343"/>
      <c r="ET106" s="343"/>
      <c r="EU106" s="343"/>
      <c r="EV106" s="343"/>
      <c r="EW106" s="343"/>
      <c r="EX106" s="343"/>
      <c r="EY106" s="343"/>
      <c r="EZ106" s="344"/>
      <c r="FA106" s="342"/>
      <c r="FB106" s="343"/>
      <c r="FC106" s="343"/>
      <c r="FD106" s="343"/>
      <c r="FE106" s="343"/>
      <c r="FF106" s="343"/>
      <c r="FG106" s="343"/>
      <c r="FH106" s="343"/>
      <c r="FI106" s="343"/>
      <c r="FJ106" s="343"/>
      <c r="FK106" s="343"/>
      <c r="FL106" s="343"/>
      <c r="FM106" s="344"/>
      <c r="FN106" s="342"/>
      <c r="FO106" s="343"/>
      <c r="FP106" s="343"/>
      <c r="FQ106" s="343"/>
      <c r="FR106" s="343"/>
      <c r="FS106" s="343"/>
      <c r="FT106" s="343"/>
      <c r="FU106" s="343"/>
      <c r="FV106" s="343"/>
      <c r="FW106" s="343"/>
      <c r="FX106" s="343"/>
      <c r="FY106" s="343"/>
      <c r="FZ106" s="344"/>
      <c r="GA106" s="342"/>
      <c r="GB106" s="343"/>
      <c r="GC106" s="343"/>
      <c r="GD106" s="343"/>
      <c r="GE106" s="343"/>
      <c r="GF106" s="343"/>
      <c r="GG106" s="343"/>
      <c r="GH106" s="343"/>
      <c r="GI106" s="343"/>
      <c r="GJ106" s="343"/>
      <c r="GK106" s="343"/>
      <c r="GL106" s="343"/>
      <c r="GM106" s="344"/>
      <c r="GN106" s="342"/>
      <c r="GO106" s="343"/>
      <c r="GP106" s="343"/>
      <c r="GQ106" s="343"/>
      <c r="GR106" s="343"/>
      <c r="GS106" s="343"/>
      <c r="GT106" s="343"/>
      <c r="GU106" s="343"/>
      <c r="GV106" s="343"/>
      <c r="GW106" s="343"/>
      <c r="GX106" s="343"/>
      <c r="GY106" s="343"/>
      <c r="GZ106" s="344"/>
      <c r="HA106" s="342"/>
      <c r="HB106" s="343"/>
      <c r="HC106" s="343"/>
      <c r="HD106" s="343"/>
      <c r="HE106" s="343"/>
      <c r="HF106" s="343"/>
      <c r="HG106" s="343"/>
      <c r="HH106" s="343"/>
      <c r="HI106" s="343"/>
      <c r="HJ106" s="343"/>
      <c r="HK106" s="343"/>
      <c r="HL106" s="343"/>
      <c r="HM106" s="344"/>
      <c r="HN106" s="342"/>
      <c r="HO106" s="343"/>
      <c r="HP106" s="343"/>
      <c r="HQ106" s="343"/>
      <c r="HR106" s="343"/>
      <c r="HS106" s="343"/>
      <c r="HT106" s="343"/>
      <c r="HU106" s="343"/>
      <c r="HV106" s="343"/>
      <c r="HW106" s="343"/>
      <c r="HX106" s="343"/>
      <c r="HY106" s="343"/>
      <c r="HZ106" s="344"/>
      <c r="IA106" s="342"/>
      <c r="IB106" s="343"/>
      <c r="IC106" s="343"/>
      <c r="ID106" s="343"/>
      <c r="IE106" s="343"/>
      <c r="IF106" s="343"/>
      <c r="IG106" s="343"/>
      <c r="IH106" s="343"/>
      <c r="II106" s="343"/>
      <c r="IJ106" s="343"/>
      <c r="IK106" s="343"/>
      <c r="IL106" s="343"/>
      <c r="IM106" s="344"/>
      <c r="IN106" s="342"/>
      <c r="IO106" s="343"/>
      <c r="IP106" s="343"/>
      <c r="IQ106" s="343"/>
      <c r="IR106" s="343"/>
      <c r="IS106" s="343"/>
      <c r="IT106" s="343"/>
      <c r="IU106" s="343"/>
      <c r="IV106" s="343"/>
    </row>
    <row r="107" spans="1:256" s="79" customFormat="1" ht="22.5" customHeight="1">
      <c r="A107" s="118" t="s">
        <v>35</v>
      </c>
      <c r="B107" s="67" t="s">
        <v>256</v>
      </c>
      <c r="C107" s="119"/>
      <c r="D107" s="119"/>
      <c r="E107" s="119"/>
      <c r="F107" s="119"/>
      <c r="G107" s="119"/>
      <c r="H107" s="86">
        <v>15000000</v>
      </c>
      <c r="I107" s="345" t="s">
        <v>262</v>
      </c>
      <c r="J107" s="345"/>
      <c r="K107" s="345"/>
      <c r="L107" s="345"/>
      <c r="M107" s="120"/>
      <c r="N107" s="7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7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7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7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7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7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7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7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7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7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7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22"/>
      <c r="EY107" s="122"/>
      <c r="EZ107" s="122"/>
      <c r="FA107" s="72"/>
      <c r="FB107" s="122"/>
      <c r="FC107" s="122"/>
      <c r="FD107" s="122"/>
      <c r="FE107" s="122"/>
      <c r="FF107" s="122"/>
      <c r="FG107" s="122"/>
      <c r="FH107" s="122"/>
      <c r="FI107" s="122"/>
      <c r="FJ107" s="122"/>
      <c r="FK107" s="122"/>
      <c r="FL107" s="122"/>
      <c r="FM107" s="122"/>
      <c r="FN107" s="72"/>
      <c r="FO107" s="122"/>
      <c r="FP107" s="122"/>
      <c r="FQ107" s="122"/>
      <c r="FR107" s="122"/>
      <c r="FS107" s="122"/>
      <c r="FT107" s="122"/>
      <c r="FU107" s="122"/>
      <c r="FV107" s="122"/>
      <c r="FW107" s="122"/>
      <c r="FX107" s="122"/>
      <c r="FY107" s="122"/>
      <c r="FZ107" s="122"/>
      <c r="GA107" s="72"/>
      <c r="GB107" s="122"/>
      <c r="GC107" s="122"/>
      <c r="GD107" s="122"/>
      <c r="GE107" s="122"/>
      <c r="GF107" s="122"/>
      <c r="GG107" s="122"/>
      <c r="GH107" s="122"/>
      <c r="GI107" s="122"/>
      <c r="GJ107" s="122"/>
      <c r="GK107" s="122"/>
      <c r="GL107" s="122"/>
      <c r="GM107" s="122"/>
      <c r="GN107" s="72"/>
      <c r="GO107" s="122"/>
      <c r="GP107" s="122"/>
      <c r="GQ107" s="122"/>
      <c r="GR107" s="122"/>
      <c r="GS107" s="122"/>
      <c r="GT107" s="122"/>
      <c r="GU107" s="122"/>
      <c r="GV107" s="122"/>
      <c r="GW107" s="122"/>
      <c r="GX107" s="122"/>
      <c r="GY107" s="122"/>
      <c r="GZ107" s="122"/>
      <c r="HA107" s="72"/>
      <c r="HB107" s="122"/>
      <c r="HC107" s="122"/>
      <c r="HD107" s="122"/>
      <c r="HE107" s="122"/>
      <c r="HF107" s="122"/>
      <c r="HG107" s="122"/>
      <c r="HH107" s="122"/>
      <c r="HI107" s="122"/>
      <c r="HJ107" s="122"/>
      <c r="HK107" s="122"/>
      <c r="HL107" s="122"/>
      <c r="HM107" s="122"/>
      <c r="HN107" s="72"/>
      <c r="HO107" s="122"/>
      <c r="HP107" s="122"/>
      <c r="HQ107" s="122"/>
      <c r="HR107" s="122"/>
      <c r="HS107" s="122"/>
      <c r="HT107" s="122"/>
      <c r="HU107" s="122"/>
      <c r="HV107" s="122"/>
      <c r="HW107" s="122"/>
      <c r="HX107" s="122"/>
      <c r="HY107" s="122"/>
      <c r="HZ107" s="122"/>
      <c r="IA107" s="72"/>
      <c r="IB107" s="122"/>
      <c r="IC107" s="122"/>
      <c r="ID107" s="122"/>
      <c r="IE107" s="122"/>
      <c r="IF107" s="122"/>
      <c r="IG107" s="122"/>
      <c r="IH107" s="122"/>
      <c r="II107" s="122"/>
      <c r="IJ107" s="122"/>
      <c r="IK107" s="122"/>
      <c r="IL107" s="122"/>
      <c r="IM107" s="122"/>
      <c r="IN107" s="72"/>
      <c r="IO107" s="122"/>
      <c r="IP107" s="122"/>
      <c r="IQ107" s="122"/>
      <c r="IR107" s="122"/>
      <c r="IS107" s="122"/>
      <c r="IT107" s="122"/>
      <c r="IU107" s="122"/>
      <c r="IV107" s="122"/>
    </row>
    <row r="108" spans="1:256" s="79" customFormat="1" ht="38.25">
      <c r="A108" s="118" t="s">
        <v>37</v>
      </c>
      <c r="B108" s="154" t="s">
        <v>263</v>
      </c>
      <c r="C108" s="154" t="s">
        <v>264</v>
      </c>
      <c r="D108" s="154" t="s">
        <v>265</v>
      </c>
      <c r="E108" s="148">
        <v>39814</v>
      </c>
      <c r="F108" s="148">
        <v>42735</v>
      </c>
      <c r="G108" s="151" t="s">
        <v>266</v>
      </c>
      <c r="H108" s="149">
        <v>28055000</v>
      </c>
      <c r="I108" s="149"/>
      <c r="J108" s="149"/>
      <c r="K108" s="149"/>
      <c r="L108" s="149"/>
      <c r="M108" s="150"/>
      <c r="N108" s="7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7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7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7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7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7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7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7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7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7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7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22"/>
      <c r="EY108" s="122"/>
      <c r="EZ108" s="122"/>
      <c r="FA108" s="72"/>
      <c r="FB108" s="122"/>
      <c r="FC108" s="122"/>
      <c r="FD108" s="122"/>
      <c r="FE108" s="122"/>
      <c r="FF108" s="122"/>
      <c r="FG108" s="122"/>
      <c r="FH108" s="122"/>
      <c r="FI108" s="122"/>
      <c r="FJ108" s="122"/>
      <c r="FK108" s="122"/>
      <c r="FL108" s="122"/>
      <c r="FM108" s="122"/>
      <c r="FN108" s="72"/>
      <c r="FO108" s="122"/>
      <c r="FP108" s="122"/>
      <c r="FQ108" s="122"/>
      <c r="FR108" s="122"/>
      <c r="FS108" s="122"/>
      <c r="FT108" s="122"/>
      <c r="FU108" s="122"/>
      <c r="FV108" s="122"/>
      <c r="FW108" s="122"/>
      <c r="FX108" s="122"/>
      <c r="FY108" s="122"/>
      <c r="FZ108" s="122"/>
      <c r="GA108" s="72"/>
      <c r="GB108" s="122"/>
      <c r="GC108" s="122"/>
      <c r="GD108" s="122"/>
      <c r="GE108" s="122"/>
      <c r="GF108" s="122"/>
      <c r="GG108" s="122"/>
      <c r="GH108" s="122"/>
      <c r="GI108" s="122"/>
      <c r="GJ108" s="122"/>
      <c r="GK108" s="122"/>
      <c r="GL108" s="122"/>
      <c r="GM108" s="122"/>
      <c r="GN108" s="72"/>
      <c r="GO108" s="122"/>
      <c r="GP108" s="122"/>
      <c r="GQ108" s="122"/>
      <c r="GR108" s="122"/>
      <c r="GS108" s="122"/>
      <c r="GT108" s="122"/>
      <c r="GU108" s="122"/>
      <c r="GV108" s="122"/>
      <c r="GW108" s="122"/>
      <c r="GX108" s="122"/>
      <c r="GY108" s="122"/>
      <c r="GZ108" s="122"/>
      <c r="HA108" s="72"/>
      <c r="HB108" s="122"/>
      <c r="HC108" s="122"/>
      <c r="HD108" s="122"/>
      <c r="HE108" s="122"/>
      <c r="HF108" s="122"/>
      <c r="HG108" s="122"/>
      <c r="HH108" s="122"/>
      <c r="HI108" s="122"/>
      <c r="HJ108" s="122"/>
      <c r="HK108" s="122"/>
      <c r="HL108" s="122"/>
      <c r="HM108" s="122"/>
      <c r="HN108" s="72"/>
      <c r="HO108" s="122"/>
      <c r="HP108" s="122"/>
      <c r="HQ108" s="122"/>
      <c r="HR108" s="122"/>
      <c r="HS108" s="122"/>
      <c r="HT108" s="122"/>
      <c r="HU108" s="122"/>
      <c r="HV108" s="122"/>
      <c r="HW108" s="122"/>
      <c r="HX108" s="122"/>
      <c r="HY108" s="122"/>
      <c r="HZ108" s="122"/>
      <c r="IA108" s="72"/>
      <c r="IB108" s="122"/>
      <c r="IC108" s="122"/>
      <c r="ID108" s="122"/>
      <c r="IE108" s="122"/>
      <c r="IF108" s="122"/>
      <c r="IG108" s="122"/>
      <c r="IH108" s="122"/>
      <c r="II108" s="122"/>
      <c r="IJ108" s="122"/>
      <c r="IK108" s="122"/>
      <c r="IL108" s="122"/>
      <c r="IM108" s="122"/>
      <c r="IN108" s="72"/>
      <c r="IO108" s="122"/>
      <c r="IP108" s="122"/>
      <c r="IQ108" s="122"/>
      <c r="IR108" s="122"/>
      <c r="IS108" s="122"/>
      <c r="IT108" s="122"/>
      <c r="IU108" s="122"/>
      <c r="IV108" s="122"/>
    </row>
    <row r="109" spans="1:256" s="79" customFormat="1" ht="38.25">
      <c r="A109" s="152" t="s">
        <v>41</v>
      </c>
      <c r="B109" s="155" t="s">
        <v>267</v>
      </c>
      <c r="C109" s="155" t="s">
        <v>264</v>
      </c>
      <c r="D109" s="155" t="s">
        <v>268</v>
      </c>
      <c r="E109" s="158">
        <v>39234</v>
      </c>
      <c r="F109" s="158">
        <v>40390</v>
      </c>
      <c r="G109" s="156">
        <v>4000000</v>
      </c>
      <c r="H109" s="156">
        <v>4000000</v>
      </c>
      <c r="I109" s="156">
        <v>4000000</v>
      </c>
      <c r="J109" s="156"/>
      <c r="K109" s="156"/>
      <c r="L109" s="156"/>
      <c r="M109" s="161"/>
      <c r="N109" s="7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7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7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7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7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7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7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7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7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7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72"/>
      <c r="EO109" s="122"/>
      <c r="EP109" s="122"/>
      <c r="EQ109" s="122"/>
      <c r="ER109" s="122"/>
      <c r="ES109" s="122"/>
      <c r="ET109" s="122"/>
      <c r="EU109" s="122"/>
      <c r="EV109" s="122"/>
      <c r="EW109" s="122"/>
      <c r="EX109" s="122"/>
      <c r="EY109" s="122"/>
      <c r="EZ109" s="122"/>
      <c r="FA109" s="72"/>
      <c r="FB109" s="122"/>
      <c r="FC109" s="122"/>
      <c r="FD109" s="122"/>
      <c r="FE109" s="122"/>
      <c r="FF109" s="122"/>
      <c r="FG109" s="122"/>
      <c r="FH109" s="122"/>
      <c r="FI109" s="122"/>
      <c r="FJ109" s="122"/>
      <c r="FK109" s="122"/>
      <c r="FL109" s="122"/>
      <c r="FM109" s="122"/>
      <c r="FN109" s="72"/>
      <c r="FO109" s="122"/>
      <c r="FP109" s="122"/>
      <c r="FQ109" s="122"/>
      <c r="FR109" s="122"/>
      <c r="FS109" s="122"/>
      <c r="FT109" s="122"/>
      <c r="FU109" s="122"/>
      <c r="FV109" s="122"/>
      <c r="FW109" s="122"/>
      <c r="FX109" s="122"/>
      <c r="FY109" s="122"/>
      <c r="FZ109" s="122"/>
      <c r="GA109" s="72"/>
      <c r="GB109" s="122"/>
      <c r="GC109" s="122"/>
      <c r="GD109" s="122"/>
      <c r="GE109" s="122"/>
      <c r="GF109" s="122"/>
      <c r="GG109" s="122"/>
      <c r="GH109" s="122"/>
      <c r="GI109" s="122"/>
      <c r="GJ109" s="122"/>
      <c r="GK109" s="122"/>
      <c r="GL109" s="122"/>
      <c r="GM109" s="122"/>
      <c r="GN109" s="72"/>
      <c r="GO109" s="122"/>
      <c r="GP109" s="122"/>
      <c r="GQ109" s="122"/>
      <c r="GR109" s="122"/>
      <c r="GS109" s="122"/>
      <c r="GT109" s="122"/>
      <c r="GU109" s="122"/>
      <c r="GV109" s="122"/>
      <c r="GW109" s="122"/>
      <c r="GX109" s="122"/>
      <c r="GY109" s="122"/>
      <c r="GZ109" s="122"/>
      <c r="HA109" s="72"/>
      <c r="HB109" s="122"/>
      <c r="HC109" s="122"/>
      <c r="HD109" s="122"/>
      <c r="HE109" s="122"/>
      <c r="HF109" s="122"/>
      <c r="HG109" s="122"/>
      <c r="HH109" s="122"/>
      <c r="HI109" s="122"/>
      <c r="HJ109" s="122"/>
      <c r="HK109" s="122"/>
      <c r="HL109" s="122"/>
      <c r="HM109" s="122"/>
      <c r="HN109" s="72"/>
      <c r="HO109" s="122"/>
      <c r="HP109" s="122"/>
      <c r="HQ109" s="122"/>
      <c r="HR109" s="122"/>
      <c r="HS109" s="122"/>
      <c r="HT109" s="122"/>
      <c r="HU109" s="122"/>
      <c r="HV109" s="122"/>
      <c r="HW109" s="122"/>
      <c r="HX109" s="122"/>
      <c r="HY109" s="122"/>
      <c r="HZ109" s="122"/>
      <c r="IA109" s="72"/>
      <c r="IB109" s="122"/>
      <c r="IC109" s="122"/>
      <c r="ID109" s="122"/>
      <c r="IE109" s="122"/>
      <c r="IF109" s="122"/>
      <c r="IG109" s="122"/>
      <c r="IH109" s="122"/>
      <c r="II109" s="122"/>
      <c r="IJ109" s="122"/>
      <c r="IK109" s="122"/>
      <c r="IL109" s="122"/>
      <c r="IM109" s="122"/>
      <c r="IN109" s="72"/>
      <c r="IO109" s="122"/>
      <c r="IP109" s="122"/>
      <c r="IQ109" s="122"/>
      <c r="IR109" s="122"/>
      <c r="IS109" s="122"/>
      <c r="IT109" s="122"/>
      <c r="IU109" s="122"/>
      <c r="IV109" s="122"/>
    </row>
    <row r="110" spans="1:256" s="115" customFormat="1" ht="38.25">
      <c r="A110" s="118" t="s">
        <v>44</v>
      </c>
      <c r="B110" s="154" t="s">
        <v>269</v>
      </c>
      <c r="C110" s="154" t="s">
        <v>270</v>
      </c>
      <c r="D110" s="154" t="s">
        <v>268</v>
      </c>
      <c r="E110" s="159">
        <v>39234</v>
      </c>
      <c r="F110" s="159">
        <v>40390</v>
      </c>
      <c r="G110" s="157">
        <v>4000000</v>
      </c>
      <c r="H110" s="157">
        <v>4000000</v>
      </c>
      <c r="I110" s="157">
        <v>4000000</v>
      </c>
      <c r="J110" s="157"/>
      <c r="K110" s="157"/>
      <c r="L110" s="157"/>
      <c r="M110" s="162"/>
      <c r="N110" s="160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53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53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53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53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53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53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53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53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53"/>
      <c r="EB110" s="121"/>
      <c r="EC110" s="121"/>
      <c r="ED110" s="121"/>
      <c r="EE110" s="121"/>
      <c r="EF110" s="121"/>
      <c r="EG110" s="121"/>
      <c r="EH110" s="121"/>
      <c r="EI110" s="121"/>
      <c r="EJ110" s="121"/>
      <c r="EK110" s="121"/>
      <c r="EL110" s="121"/>
      <c r="EM110" s="121"/>
      <c r="EN110" s="153"/>
      <c r="EO110" s="121"/>
      <c r="EP110" s="121"/>
      <c r="EQ110" s="121"/>
      <c r="ER110" s="121"/>
      <c r="ES110" s="121"/>
      <c r="ET110" s="121"/>
      <c r="EU110" s="121"/>
      <c r="EV110" s="121"/>
      <c r="EW110" s="121"/>
      <c r="EX110" s="121"/>
      <c r="EY110" s="121"/>
      <c r="EZ110" s="121"/>
      <c r="FA110" s="153"/>
      <c r="FB110" s="121"/>
      <c r="FC110" s="121"/>
      <c r="FD110" s="121"/>
      <c r="FE110" s="121"/>
      <c r="FF110" s="121"/>
      <c r="FG110" s="121"/>
      <c r="FH110" s="121"/>
      <c r="FI110" s="121"/>
      <c r="FJ110" s="121"/>
      <c r="FK110" s="121"/>
      <c r="FL110" s="121"/>
      <c r="FM110" s="121"/>
      <c r="FN110" s="153"/>
      <c r="FO110" s="121"/>
      <c r="FP110" s="121"/>
      <c r="FQ110" s="121"/>
      <c r="FR110" s="121"/>
      <c r="FS110" s="121"/>
      <c r="FT110" s="121"/>
      <c r="FU110" s="121"/>
      <c r="FV110" s="121"/>
      <c r="FW110" s="121"/>
      <c r="FX110" s="121"/>
      <c r="FY110" s="121"/>
      <c r="FZ110" s="121"/>
      <c r="GA110" s="153"/>
      <c r="GB110" s="121"/>
      <c r="GC110" s="121"/>
      <c r="GD110" s="121"/>
      <c r="GE110" s="121"/>
      <c r="GF110" s="121"/>
      <c r="GG110" s="121"/>
      <c r="GH110" s="121"/>
      <c r="GI110" s="121"/>
      <c r="GJ110" s="121"/>
      <c r="GK110" s="121"/>
      <c r="GL110" s="121"/>
      <c r="GM110" s="121"/>
      <c r="GN110" s="153"/>
      <c r="GO110" s="121"/>
      <c r="GP110" s="121"/>
      <c r="GQ110" s="121"/>
      <c r="GR110" s="121"/>
      <c r="GS110" s="121"/>
      <c r="GT110" s="121"/>
      <c r="GU110" s="121"/>
      <c r="GV110" s="121"/>
      <c r="GW110" s="121"/>
      <c r="GX110" s="121"/>
      <c r="GY110" s="121"/>
      <c r="GZ110" s="121"/>
      <c r="HA110" s="153"/>
      <c r="HB110" s="121"/>
      <c r="HC110" s="121"/>
      <c r="HD110" s="121"/>
      <c r="HE110" s="121"/>
      <c r="HF110" s="121"/>
      <c r="HG110" s="121"/>
      <c r="HH110" s="121"/>
      <c r="HI110" s="121"/>
      <c r="HJ110" s="121"/>
      <c r="HK110" s="121"/>
      <c r="HL110" s="121"/>
      <c r="HM110" s="121"/>
      <c r="HN110" s="153"/>
      <c r="HO110" s="121"/>
      <c r="HP110" s="121"/>
      <c r="HQ110" s="121"/>
      <c r="HR110" s="121"/>
      <c r="HS110" s="121"/>
      <c r="HT110" s="121"/>
      <c r="HU110" s="121"/>
      <c r="HV110" s="121"/>
      <c r="HW110" s="121"/>
      <c r="HX110" s="121"/>
      <c r="HY110" s="121"/>
      <c r="HZ110" s="121"/>
      <c r="IA110" s="153"/>
      <c r="IB110" s="121"/>
      <c r="IC110" s="121"/>
      <c r="ID110" s="121"/>
      <c r="IE110" s="121"/>
      <c r="IF110" s="121"/>
      <c r="IG110" s="121"/>
      <c r="IH110" s="121"/>
      <c r="II110" s="121"/>
      <c r="IJ110" s="121"/>
      <c r="IK110" s="121"/>
      <c r="IL110" s="121"/>
      <c r="IM110" s="121"/>
      <c r="IN110" s="153"/>
      <c r="IO110" s="121"/>
      <c r="IP110" s="121"/>
      <c r="IQ110" s="121"/>
      <c r="IR110" s="121"/>
      <c r="IS110" s="121"/>
      <c r="IT110" s="121"/>
      <c r="IU110" s="121"/>
      <c r="IV110" s="121"/>
    </row>
    <row r="111" s="79" customFormat="1" ht="12.75"/>
    <row r="112" spans="1:12" s="79" customFormat="1" ht="12.75">
      <c r="A112" s="76"/>
      <c r="B112" s="76"/>
      <c r="C112" s="76"/>
      <c r="D112" s="76"/>
      <c r="E112" s="77"/>
      <c r="F112" s="77"/>
      <c r="G112" s="77"/>
      <c r="H112" s="78"/>
      <c r="I112" s="78"/>
      <c r="J112" s="78"/>
      <c r="K112" s="78"/>
      <c r="L112" s="78"/>
    </row>
    <row r="113" spans="1:12" s="79" customFormat="1" ht="12.75">
      <c r="A113" s="76"/>
      <c r="B113" s="76"/>
      <c r="C113" s="76"/>
      <c r="D113" s="76"/>
      <c r="E113" s="77"/>
      <c r="F113" s="77"/>
      <c r="G113" s="77"/>
      <c r="H113" s="78"/>
      <c r="I113" s="78"/>
      <c r="J113" s="78"/>
      <c r="K113" s="78"/>
      <c r="L113" s="78"/>
    </row>
    <row r="114" spans="1:12" s="79" customFormat="1" ht="12.75">
      <c r="A114" s="76"/>
      <c r="B114" s="76"/>
      <c r="C114" s="76"/>
      <c r="D114" s="76"/>
      <c r="E114" s="77"/>
      <c r="F114" s="77"/>
      <c r="G114" s="77"/>
      <c r="H114" s="78"/>
      <c r="I114" s="78"/>
      <c r="J114" s="78"/>
      <c r="K114" s="78"/>
      <c r="L114" s="78"/>
    </row>
    <row r="115" spans="1:12" s="79" customFormat="1" ht="12.75">
      <c r="A115" s="76"/>
      <c r="B115" s="76"/>
      <c r="C115" s="76"/>
      <c r="D115" s="76"/>
      <c r="E115" s="77"/>
      <c r="F115" s="77"/>
      <c r="G115" s="77"/>
      <c r="H115" s="78"/>
      <c r="I115" s="78"/>
      <c r="J115" s="78"/>
      <c r="K115" s="78"/>
      <c r="L115" s="78"/>
    </row>
    <row r="116" spans="1:12" s="79" customFormat="1" ht="12.75">
      <c r="A116" s="76"/>
      <c r="B116" s="76"/>
      <c r="C116" s="76"/>
      <c r="D116" s="76"/>
      <c r="E116" s="77"/>
      <c r="F116" s="77"/>
      <c r="G116" s="77"/>
      <c r="H116" s="78"/>
      <c r="I116" s="78"/>
      <c r="J116" s="78"/>
      <c r="K116" s="78"/>
      <c r="L116" s="78"/>
    </row>
    <row r="117" spans="1:12" s="79" customFormat="1" ht="12.75">
      <c r="A117" s="76"/>
      <c r="B117" s="76"/>
      <c r="C117" s="76"/>
      <c r="D117" s="76"/>
      <c r="E117" s="77"/>
      <c r="F117" s="77"/>
      <c r="G117" s="77"/>
      <c r="H117" s="78"/>
      <c r="I117" s="78"/>
      <c r="J117" s="78"/>
      <c r="K117" s="78"/>
      <c r="L117" s="78"/>
    </row>
    <row r="118" spans="1:12" s="79" customFormat="1" ht="12.75">
      <c r="A118" s="76"/>
      <c r="B118" s="76"/>
      <c r="C118" s="76"/>
      <c r="D118" s="76"/>
      <c r="E118" s="77"/>
      <c r="F118" s="77"/>
      <c r="G118" s="77"/>
      <c r="H118" s="78"/>
      <c r="I118" s="78"/>
      <c r="J118" s="78"/>
      <c r="K118" s="78"/>
      <c r="L118" s="78"/>
    </row>
    <row r="119" spans="1:12" s="79" customFormat="1" ht="12.75">
      <c r="A119" s="76"/>
      <c r="B119" s="76"/>
      <c r="C119" s="76"/>
      <c r="D119" s="76"/>
      <c r="E119" s="77"/>
      <c r="F119" s="77"/>
      <c r="G119" s="77"/>
      <c r="H119" s="78"/>
      <c r="I119" s="78"/>
      <c r="J119" s="78"/>
      <c r="K119" s="78"/>
      <c r="L119" s="78"/>
    </row>
    <row r="120" spans="1:12" s="79" customFormat="1" ht="12.75">
      <c r="A120" s="76"/>
      <c r="B120" s="76"/>
      <c r="C120" s="76"/>
      <c r="D120" s="76"/>
      <c r="E120" s="77"/>
      <c r="F120" s="77"/>
      <c r="G120" s="77"/>
      <c r="H120" s="78"/>
      <c r="I120" s="78"/>
      <c r="J120" s="78"/>
      <c r="K120" s="78"/>
      <c r="L120" s="78"/>
    </row>
    <row r="121" spans="1:12" s="79" customFormat="1" ht="12.75">
      <c r="A121" s="76"/>
      <c r="B121" s="76"/>
      <c r="C121" s="76"/>
      <c r="D121" s="76"/>
      <c r="E121" s="77"/>
      <c r="F121" s="77"/>
      <c r="G121" s="77"/>
      <c r="H121" s="78"/>
      <c r="I121" s="78"/>
      <c r="J121" s="78"/>
      <c r="K121" s="78"/>
      <c r="L121" s="78"/>
    </row>
    <row r="122" spans="1:12" s="79" customFormat="1" ht="12.75">
      <c r="A122" s="76"/>
      <c r="B122" s="76"/>
      <c r="C122" s="76"/>
      <c r="D122" s="76"/>
      <c r="E122" s="77"/>
      <c r="F122" s="77"/>
      <c r="G122" s="77"/>
      <c r="H122" s="78"/>
      <c r="I122" s="78"/>
      <c r="J122" s="78"/>
      <c r="K122" s="78"/>
      <c r="L122" s="78"/>
    </row>
    <row r="123" spans="1:12" s="79" customFormat="1" ht="12.75">
      <c r="A123" s="76"/>
      <c r="B123" s="76"/>
      <c r="C123" s="76"/>
      <c r="D123" s="76"/>
      <c r="E123" s="77"/>
      <c r="F123" s="77"/>
      <c r="G123" s="77"/>
      <c r="H123" s="78"/>
      <c r="I123" s="78"/>
      <c r="J123" s="78"/>
      <c r="K123" s="78"/>
      <c r="L123" s="78"/>
    </row>
    <row r="124" spans="1:12" s="79" customFormat="1" ht="12.75">
      <c r="A124" s="76"/>
      <c r="B124" s="76"/>
      <c r="C124" s="76"/>
      <c r="D124" s="76"/>
      <c r="E124" s="77"/>
      <c r="F124" s="77"/>
      <c r="G124" s="77"/>
      <c r="H124" s="78"/>
      <c r="I124" s="78"/>
      <c r="J124" s="78"/>
      <c r="K124" s="78"/>
      <c r="L124" s="78"/>
    </row>
    <row r="125" spans="1:12" s="79" customFormat="1" ht="12.75">
      <c r="A125" s="76"/>
      <c r="B125" s="76"/>
      <c r="C125" s="76"/>
      <c r="D125" s="76"/>
      <c r="E125" s="77"/>
      <c r="F125" s="77"/>
      <c r="G125" s="77"/>
      <c r="H125" s="78"/>
      <c r="I125" s="78"/>
      <c r="J125" s="78"/>
      <c r="K125" s="78"/>
      <c r="L125" s="78"/>
    </row>
    <row r="126" spans="1:12" s="79" customFormat="1" ht="12.75">
      <c r="A126" s="76"/>
      <c r="B126" s="76"/>
      <c r="C126" s="76"/>
      <c r="D126" s="76"/>
      <c r="E126" s="77"/>
      <c r="F126" s="77"/>
      <c r="G126" s="77"/>
      <c r="H126" s="78"/>
      <c r="I126" s="78"/>
      <c r="J126" s="78"/>
      <c r="K126" s="78"/>
      <c r="L126" s="78"/>
    </row>
    <row r="127" spans="1:12" s="79" customFormat="1" ht="12.75">
      <c r="A127" s="76"/>
      <c r="B127" s="76"/>
      <c r="C127" s="76"/>
      <c r="D127" s="76"/>
      <c r="E127" s="77"/>
      <c r="F127" s="77"/>
      <c r="G127" s="77"/>
      <c r="H127" s="78"/>
      <c r="I127" s="78"/>
      <c r="J127" s="78"/>
      <c r="K127" s="78"/>
      <c r="L127" s="78"/>
    </row>
    <row r="128" spans="1:12" s="79" customFormat="1" ht="12.75">
      <c r="A128" s="76"/>
      <c r="B128" s="76"/>
      <c r="C128" s="76"/>
      <c r="D128" s="76"/>
      <c r="E128" s="77"/>
      <c r="F128" s="77"/>
      <c r="G128" s="77"/>
      <c r="H128" s="78"/>
      <c r="I128" s="78"/>
      <c r="J128" s="78"/>
      <c r="K128" s="78"/>
      <c r="L128" s="78"/>
    </row>
    <row r="129" spans="1:12" s="79" customFormat="1" ht="12.75">
      <c r="A129" s="76"/>
      <c r="B129" s="76"/>
      <c r="C129" s="76"/>
      <c r="D129" s="76"/>
      <c r="E129" s="77"/>
      <c r="F129" s="77"/>
      <c r="G129" s="77"/>
      <c r="H129" s="78"/>
      <c r="I129" s="78"/>
      <c r="J129" s="78"/>
      <c r="K129" s="78"/>
      <c r="L129" s="78"/>
    </row>
    <row r="130" spans="1:12" s="79" customFormat="1" ht="12.75">
      <c r="A130" s="76"/>
      <c r="B130" s="76"/>
      <c r="C130" s="76"/>
      <c r="D130" s="76"/>
      <c r="E130" s="77"/>
      <c r="F130" s="77"/>
      <c r="G130" s="77"/>
      <c r="H130" s="78"/>
      <c r="I130" s="78"/>
      <c r="J130" s="78"/>
      <c r="K130" s="78"/>
      <c r="L130" s="78"/>
    </row>
    <row r="131" spans="1:12" s="79" customFormat="1" ht="12.75">
      <c r="A131" s="76"/>
      <c r="B131" s="76"/>
      <c r="C131" s="76"/>
      <c r="D131" s="76"/>
      <c r="E131" s="77"/>
      <c r="F131" s="77"/>
      <c r="G131" s="77"/>
      <c r="H131" s="78"/>
      <c r="I131" s="78"/>
      <c r="J131" s="78"/>
      <c r="K131" s="78"/>
      <c r="L131" s="78"/>
    </row>
    <row r="132" spans="1:12" s="79" customFormat="1" ht="12.75">
      <c r="A132" s="76"/>
      <c r="B132" s="76"/>
      <c r="C132" s="76"/>
      <c r="D132" s="76"/>
      <c r="E132" s="77"/>
      <c r="F132" s="77"/>
      <c r="G132" s="77"/>
      <c r="H132" s="78"/>
      <c r="I132" s="78"/>
      <c r="J132" s="78"/>
      <c r="K132" s="78"/>
      <c r="L132" s="78"/>
    </row>
    <row r="133" spans="1:12" s="79" customFormat="1" ht="12.75">
      <c r="A133" s="76"/>
      <c r="B133" s="76"/>
      <c r="C133" s="76"/>
      <c r="D133" s="76"/>
      <c r="E133" s="77"/>
      <c r="F133" s="77"/>
      <c r="G133" s="77"/>
      <c r="H133" s="78"/>
      <c r="I133" s="78"/>
      <c r="J133" s="78"/>
      <c r="K133" s="78"/>
      <c r="L133" s="78"/>
    </row>
    <row r="134" spans="1:12" s="79" customFormat="1" ht="12.75">
      <c r="A134" s="76"/>
      <c r="B134" s="76"/>
      <c r="C134" s="76"/>
      <c r="D134" s="76"/>
      <c r="E134" s="77"/>
      <c r="F134" s="77"/>
      <c r="G134" s="77"/>
      <c r="H134" s="78"/>
      <c r="I134" s="78"/>
      <c r="J134" s="78"/>
      <c r="K134" s="78"/>
      <c r="L134" s="78"/>
    </row>
    <row r="135" spans="1:12" s="79" customFormat="1" ht="12.75">
      <c r="A135" s="76"/>
      <c r="B135" s="76"/>
      <c r="C135" s="76"/>
      <c r="D135" s="76"/>
      <c r="E135" s="77"/>
      <c r="F135" s="77"/>
      <c r="G135" s="77"/>
      <c r="H135" s="78"/>
      <c r="I135" s="78"/>
      <c r="J135" s="78"/>
      <c r="K135" s="78"/>
      <c r="L135" s="78"/>
    </row>
    <row r="136" spans="1:12" s="79" customFormat="1" ht="12.75">
      <c r="A136" s="76"/>
      <c r="B136" s="76"/>
      <c r="C136" s="76"/>
      <c r="D136" s="76"/>
      <c r="E136" s="77"/>
      <c r="F136" s="77"/>
      <c r="G136" s="77"/>
      <c r="H136" s="78"/>
      <c r="I136" s="78"/>
      <c r="J136" s="78"/>
      <c r="K136" s="78"/>
      <c r="L136" s="78"/>
    </row>
    <row r="137" spans="1:12" s="79" customFormat="1" ht="12.75">
      <c r="A137" s="76"/>
      <c r="B137" s="76"/>
      <c r="C137" s="76"/>
      <c r="D137" s="76"/>
      <c r="E137" s="77"/>
      <c r="F137" s="77"/>
      <c r="G137" s="77"/>
      <c r="H137" s="78"/>
      <c r="I137" s="78"/>
      <c r="J137" s="78"/>
      <c r="K137" s="78"/>
      <c r="L137" s="78"/>
    </row>
    <row r="138" spans="1:12" s="79" customFormat="1" ht="12.75">
      <c r="A138" s="76"/>
      <c r="B138" s="76"/>
      <c r="C138" s="76"/>
      <c r="D138" s="76"/>
      <c r="E138" s="77"/>
      <c r="F138" s="77"/>
      <c r="G138" s="77"/>
      <c r="H138" s="78"/>
      <c r="I138" s="78"/>
      <c r="J138" s="78"/>
      <c r="K138" s="78"/>
      <c r="L138" s="78"/>
    </row>
    <row r="139" spans="1:12" s="79" customFormat="1" ht="12.75">
      <c r="A139" s="76"/>
      <c r="B139" s="76"/>
      <c r="C139" s="76"/>
      <c r="D139" s="76"/>
      <c r="E139" s="77"/>
      <c r="F139" s="77"/>
      <c r="G139" s="77"/>
      <c r="H139" s="78"/>
      <c r="I139" s="78"/>
      <c r="J139" s="78"/>
      <c r="K139" s="78"/>
      <c r="L139" s="78"/>
    </row>
    <row r="140" spans="1:12" s="79" customFormat="1" ht="12.75">
      <c r="A140" s="76"/>
      <c r="B140" s="76"/>
      <c r="C140" s="76"/>
      <c r="D140" s="76"/>
      <c r="E140" s="77"/>
      <c r="F140" s="77"/>
      <c r="G140" s="77"/>
      <c r="H140" s="78"/>
      <c r="I140" s="78"/>
      <c r="J140" s="78"/>
      <c r="K140" s="78"/>
      <c r="L140" s="78"/>
    </row>
    <row r="141" spans="1:12" s="79" customFormat="1" ht="12.75">
      <c r="A141" s="76"/>
      <c r="B141" s="76"/>
      <c r="C141" s="76"/>
      <c r="D141" s="76"/>
      <c r="E141" s="77"/>
      <c r="F141" s="77"/>
      <c r="G141" s="77"/>
      <c r="H141" s="78"/>
      <c r="I141" s="78"/>
      <c r="J141" s="78"/>
      <c r="K141" s="78"/>
      <c r="L141" s="78"/>
    </row>
    <row r="142" spans="1:12" s="79" customFormat="1" ht="12.75">
      <c r="A142" s="76"/>
      <c r="B142" s="76"/>
      <c r="C142" s="76"/>
      <c r="D142" s="76"/>
      <c r="E142" s="77"/>
      <c r="F142" s="77"/>
      <c r="G142" s="77"/>
      <c r="H142" s="78"/>
      <c r="I142" s="78"/>
      <c r="J142" s="78"/>
      <c r="K142" s="78"/>
      <c r="L142" s="78"/>
    </row>
    <row r="143" spans="1:12" s="79" customFormat="1" ht="12.75">
      <c r="A143" s="76"/>
      <c r="B143" s="76"/>
      <c r="C143" s="76"/>
      <c r="D143" s="76"/>
      <c r="E143" s="77"/>
      <c r="F143" s="77"/>
      <c r="G143" s="77"/>
      <c r="H143" s="78"/>
      <c r="I143" s="78"/>
      <c r="J143" s="78"/>
      <c r="K143" s="78"/>
      <c r="L143" s="78"/>
    </row>
    <row r="144" spans="1:12" s="79" customFormat="1" ht="12.75">
      <c r="A144" s="76"/>
      <c r="B144" s="76"/>
      <c r="C144" s="76"/>
      <c r="D144" s="76"/>
      <c r="E144" s="77"/>
      <c r="F144" s="77"/>
      <c r="G144" s="77"/>
      <c r="H144" s="78"/>
      <c r="I144" s="78"/>
      <c r="J144" s="78"/>
      <c r="K144" s="78"/>
      <c r="L144" s="78"/>
    </row>
    <row r="145" spans="1:12" s="79" customFormat="1" ht="12.75">
      <c r="A145" s="76"/>
      <c r="B145" s="76"/>
      <c r="C145" s="76"/>
      <c r="D145" s="76"/>
      <c r="E145" s="77"/>
      <c r="F145" s="77"/>
      <c r="G145" s="77"/>
      <c r="H145" s="78"/>
      <c r="I145" s="78"/>
      <c r="J145" s="78"/>
      <c r="K145" s="78"/>
      <c r="L145" s="78"/>
    </row>
    <row r="146" spans="1:12" s="79" customFormat="1" ht="12.75">
      <c r="A146" s="76"/>
      <c r="B146" s="76"/>
      <c r="C146" s="76"/>
      <c r="D146" s="76"/>
      <c r="E146" s="77"/>
      <c r="F146" s="77"/>
      <c r="G146" s="77"/>
      <c r="H146" s="78"/>
      <c r="I146" s="78"/>
      <c r="J146" s="78"/>
      <c r="K146" s="78"/>
      <c r="L146" s="78"/>
    </row>
    <row r="147" spans="1:12" s="79" customFormat="1" ht="12.75">
      <c r="A147" s="76"/>
      <c r="B147" s="76"/>
      <c r="C147" s="76"/>
      <c r="D147" s="76"/>
      <c r="E147" s="77"/>
      <c r="F147" s="77"/>
      <c r="G147" s="77"/>
      <c r="H147" s="78"/>
      <c r="I147" s="78"/>
      <c r="J147" s="78"/>
      <c r="K147" s="78"/>
      <c r="L147" s="78"/>
    </row>
    <row r="148" spans="1:12" s="79" customFormat="1" ht="12.75">
      <c r="A148" s="76"/>
      <c r="B148" s="76"/>
      <c r="C148" s="76"/>
      <c r="D148" s="76"/>
      <c r="E148" s="77"/>
      <c r="F148" s="77"/>
      <c r="G148" s="77"/>
      <c r="H148" s="78"/>
      <c r="I148" s="78"/>
      <c r="J148" s="78"/>
      <c r="K148" s="78"/>
      <c r="L148" s="78"/>
    </row>
    <row r="149" spans="1:12" s="79" customFormat="1" ht="12.75">
      <c r="A149" s="76"/>
      <c r="B149" s="76"/>
      <c r="C149" s="76"/>
      <c r="D149" s="76"/>
      <c r="E149" s="77"/>
      <c r="F149" s="77"/>
      <c r="G149" s="77"/>
      <c r="H149" s="78"/>
      <c r="I149" s="78"/>
      <c r="J149" s="78"/>
      <c r="K149" s="78"/>
      <c r="L149" s="78"/>
    </row>
    <row r="150" spans="1:12" s="79" customFormat="1" ht="12.75">
      <c r="A150" s="76"/>
      <c r="B150" s="76"/>
      <c r="C150" s="76"/>
      <c r="D150" s="76"/>
      <c r="E150" s="77"/>
      <c r="F150" s="77"/>
      <c r="G150" s="77"/>
      <c r="H150" s="78"/>
      <c r="I150" s="78"/>
      <c r="J150" s="78"/>
      <c r="K150" s="78"/>
      <c r="L150" s="78"/>
    </row>
    <row r="151" spans="1:12" s="79" customFormat="1" ht="12.75">
      <c r="A151" s="76"/>
      <c r="B151" s="76"/>
      <c r="C151" s="76"/>
      <c r="D151" s="76"/>
      <c r="E151" s="77"/>
      <c r="F151" s="77"/>
      <c r="G151" s="77"/>
      <c r="H151" s="78"/>
      <c r="I151" s="78"/>
      <c r="J151" s="78"/>
      <c r="K151" s="78"/>
      <c r="L151" s="78"/>
    </row>
    <row r="152" spans="1:12" s="79" customFormat="1" ht="12.75">
      <c r="A152" s="76"/>
      <c r="B152" s="76"/>
      <c r="C152" s="76"/>
      <c r="D152" s="76"/>
      <c r="E152" s="77"/>
      <c r="F152" s="77"/>
      <c r="G152" s="77"/>
      <c r="H152" s="78"/>
      <c r="I152" s="78"/>
      <c r="J152" s="78"/>
      <c r="K152" s="78"/>
      <c r="L152" s="78"/>
    </row>
    <row r="153" spans="1:12" s="79" customFormat="1" ht="12.75">
      <c r="A153" s="76"/>
      <c r="B153" s="76"/>
      <c r="C153" s="76"/>
      <c r="D153" s="76"/>
      <c r="E153" s="77"/>
      <c r="F153" s="77"/>
      <c r="G153" s="77"/>
      <c r="H153" s="78"/>
      <c r="I153" s="78"/>
      <c r="J153" s="78"/>
      <c r="K153" s="78"/>
      <c r="L153" s="78"/>
    </row>
    <row r="154" spans="1:12" s="79" customFormat="1" ht="12.75">
      <c r="A154" s="76"/>
      <c r="B154" s="76"/>
      <c r="C154" s="76"/>
      <c r="D154" s="76"/>
      <c r="E154" s="77"/>
      <c r="F154" s="77"/>
      <c r="G154" s="77"/>
      <c r="H154" s="78"/>
      <c r="I154" s="78"/>
      <c r="J154" s="78"/>
      <c r="K154" s="78"/>
      <c r="L154" s="78"/>
    </row>
    <row r="155" spans="1:12" s="79" customFormat="1" ht="12.75">
      <c r="A155" s="76"/>
      <c r="B155" s="76"/>
      <c r="C155" s="76"/>
      <c r="D155" s="76"/>
      <c r="E155" s="77"/>
      <c r="F155" s="77"/>
      <c r="G155" s="77"/>
      <c r="H155" s="78"/>
      <c r="I155" s="78"/>
      <c r="J155" s="78"/>
      <c r="K155" s="78"/>
      <c r="L155" s="78"/>
    </row>
    <row r="156" spans="1:12" s="79" customFormat="1" ht="12.75">
      <c r="A156" s="76"/>
      <c r="B156" s="76"/>
      <c r="C156" s="76"/>
      <c r="D156" s="76"/>
      <c r="E156" s="77"/>
      <c r="F156" s="77"/>
      <c r="G156" s="77"/>
      <c r="H156" s="78"/>
      <c r="I156" s="78"/>
      <c r="J156" s="78"/>
      <c r="K156" s="78"/>
      <c r="L156" s="78"/>
    </row>
    <row r="157" spans="1:12" s="79" customFormat="1" ht="12.75">
      <c r="A157" s="76"/>
      <c r="B157" s="76"/>
      <c r="C157" s="76"/>
      <c r="D157" s="76"/>
      <c r="E157" s="77"/>
      <c r="F157" s="77"/>
      <c r="G157" s="77"/>
      <c r="H157" s="78"/>
      <c r="I157" s="78"/>
      <c r="J157" s="78"/>
      <c r="K157" s="78"/>
      <c r="L157" s="78"/>
    </row>
    <row r="158" spans="1:12" s="79" customFormat="1" ht="12.75">
      <c r="A158" s="76"/>
      <c r="B158" s="76"/>
      <c r="C158" s="76"/>
      <c r="D158" s="76"/>
      <c r="E158" s="77"/>
      <c r="F158" s="77"/>
      <c r="G158" s="77"/>
      <c r="H158" s="78"/>
      <c r="I158" s="78"/>
      <c r="J158" s="78"/>
      <c r="K158" s="78"/>
      <c r="L158" s="78"/>
    </row>
    <row r="159" spans="1:12" s="79" customFormat="1" ht="12.75">
      <c r="A159" s="76"/>
      <c r="B159" s="76"/>
      <c r="C159" s="76"/>
      <c r="D159" s="76"/>
      <c r="E159" s="77"/>
      <c r="F159" s="77"/>
      <c r="G159" s="77"/>
      <c r="H159" s="78"/>
      <c r="I159" s="78"/>
      <c r="J159" s="78"/>
      <c r="K159" s="78"/>
      <c r="L159" s="78"/>
    </row>
    <row r="160" spans="1:12" s="79" customFormat="1" ht="12.75">
      <c r="A160" s="76"/>
      <c r="B160" s="76"/>
      <c r="C160" s="76"/>
      <c r="D160" s="76"/>
      <c r="E160" s="77"/>
      <c r="F160" s="77"/>
      <c r="G160" s="77"/>
      <c r="H160" s="78"/>
      <c r="I160" s="78"/>
      <c r="J160" s="78"/>
      <c r="K160" s="78"/>
      <c r="L160" s="78"/>
    </row>
    <row r="161" spans="1:12" s="79" customFormat="1" ht="12.75">
      <c r="A161" s="76"/>
      <c r="B161" s="76"/>
      <c r="C161" s="76"/>
      <c r="D161" s="76"/>
      <c r="E161" s="77"/>
      <c r="F161" s="77"/>
      <c r="G161" s="77"/>
      <c r="H161" s="78"/>
      <c r="I161" s="78"/>
      <c r="J161" s="78"/>
      <c r="K161" s="78"/>
      <c r="L161" s="78"/>
    </row>
    <row r="162" spans="1:12" s="79" customFormat="1" ht="12.75">
      <c r="A162" s="76"/>
      <c r="B162" s="76"/>
      <c r="C162" s="76"/>
      <c r="D162" s="76"/>
      <c r="E162" s="77"/>
      <c r="F162" s="77"/>
      <c r="G162" s="77"/>
      <c r="H162" s="78"/>
      <c r="I162" s="78"/>
      <c r="J162" s="78"/>
      <c r="K162" s="78"/>
      <c r="L162" s="78"/>
    </row>
    <row r="163" spans="1:12" s="79" customFormat="1" ht="12.75">
      <c r="A163" s="76"/>
      <c r="B163" s="76"/>
      <c r="C163" s="76"/>
      <c r="D163" s="76"/>
      <c r="E163" s="77"/>
      <c r="F163" s="77"/>
      <c r="G163" s="77"/>
      <c r="H163" s="78"/>
      <c r="I163" s="78"/>
      <c r="J163" s="78"/>
      <c r="K163" s="78"/>
      <c r="L163" s="78"/>
    </row>
    <row r="164" spans="1:12" s="79" customFormat="1" ht="12.75">
      <c r="A164" s="76"/>
      <c r="B164" s="76"/>
      <c r="C164" s="76"/>
      <c r="D164" s="76"/>
      <c r="E164" s="77"/>
      <c r="F164" s="77"/>
      <c r="G164" s="77"/>
      <c r="H164" s="78"/>
      <c r="I164" s="78"/>
      <c r="J164" s="78"/>
      <c r="K164" s="78"/>
      <c r="L164" s="78"/>
    </row>
    <row r="165" spans="1:12" s="79" customFormat="1" ht="12.75">
      <c r="A165" s="76"/>
      <c r="B165" s="76"/>
      <c r="C165" s="76"/>
      <c r="D165" s="76"/>
      <c r="E165" s="77"/>
      <c r="F165" s="77"/>
      <c r="G165" s="77"/>
      <c r="H165" s="78"/>
      <c r="I165" s="78"/>
      <c r="J165" s="78"/>
      <c r="K165" s="78"/>
      <c r="L165" s="78"/>
    </row>
    <row r="166" spans="1:12" s="79" customFormat="1" ht="12.75">
      <c r="A166" s="76"/>
      <c r="B166" s="76"/>
      <c r="C166" s="76"/>
      <c r="D166" s="76"/>
      <c r="E166" s="77"/>
      <c r="F166" s="77"/>
      <c r="G166" s="77"/>
      <c r="H166" s="78"/>
      <c r="I166" s="78"/>
      <c r="J166" s="78"/>
      <c r="K166" s="78"/>
      <c r="L166" s="78"/>
    </row>
    <row r="167" spans="1:12" s="79" customFormat="1" ht="12.75">
      <c r="A167" s="76"/>
      <c r="B167" s="76"/>
      <c r="C167" s="76"/>
      <c r="D167" s="76"/>
      <c r="E167" s="77"/>
      <c r="F167" s="77"/>
      <c r="G167" s="77"/>
      <c r="H167" s="78"/>
      <c r="I167" s="78"/>
      <c r="J167" s="78"/>
      <c r="K167" s="78"/>
      <c r="L167" s="78"/>
    </row>
    <row r="168" spans="1:12" s="79" customFormat="1" ht="12.75">
      <c r="A168" s="76"/>
      <c r="B168" s="76"/>
      <c r="C168" s="76"/>
      <c r="D168" s="76"/>
      <c r="E168" s="77"/>
      <c r="F168" s="77"/>
      <c r="G168" s="77"/>
      <c r="H168" s="78"/>
      <c r="I168" s="78"/>
      <c r="J168" s="78"/>
      <c r="K168" s="78"/>
      <c r="L168" s="78"/>
    </row>
    <row r="169" spans="1:12" s="79" customFormat="1" ht="12.75">
      <c r="A169" s="76"/>
      <c r="B169" s="76"/>
      <c r="C169" s="76"/>
      <c r="D169" s="76"/>
      <c r="E169" s="77"/>
      <c r="F169" s="77"/>
      <c r="G169" s="77"/>
      <c r="H169" s="78"/>
      <c r="I169" s="78"/>
      <c r="J169" s="78"/>
      <c r="K169" s="78"/>
      <c r="L169" s="78"/>
    </row>
    <row r="170" spans="1:12" s="79" customFormat="1" ht="12.75">
      <c r="A170" s="76"/>
      <c r="B170" s="76"/>
      <c r="C170" s="76"/>
      <c r="D170" s="76"/>
      <c r="E170" s="77"/>
      <c r="F170" s="77"/>
      <c r="G170" s="77"/>
      <c r="H170" s="78"/>
      <c r="I170" s="78"/>
      <c r="J170" s="78"/>
      <c r="K170" s="78"/>
      <c r="L170" s="78"/>
    </row>
    <row r="171" spans="1:12" s="79" customFormat="1" ht="12.75">
      <c r="A171" s="76"/>
      <c r="B171" s="76"/>
      <c r="C171" s="76"/>
      <c r="D171" s="76"/>
      <c r="E171" s="77"/>
      <c r="F171" s="77"/>
      <c r="G171" s="77"/>
      <c r="H171" s="78"/>
      <c r="I171" s="78"/>
      <c r="J171" s="78"/>
      <c r="K171" s="78"/>
      <c r="L171" s="78"/>
    </row>
    <row r="172" spans="1:12" s="79" customFormat="1" ht="12.75">
      <c r="A172" s="76"/>
      <c r="B172" s="76"/>
      <c r="C172" s="76"/>
      <c r="D172" s="76"/>
      <c r="E172" s="77"/>
      <c r="F172" s="77"/>
      <c r="G172" s="77"/>
      <c r="H172" s="78"/>
      <c r="I172" s="78"/>
      <c r="J172" s="78"/>
      <c r="K172" s="78"/>
      <c r="L172" s="78"/>
    </row>
    <row r="173" spans="1:12" s="79" customFormat="1" ht="12.75">
      <c r="A173" s="76"/>
      <c r="B173" s="76"/>
      <c r="C173" s="76"/>
      <c r="D173" s="76"/>
      <c r="E173" s="77"/>
      <c r="F173" s="77"/>
      <c r="G173" s="77"/>
      <c r="H173" s="78"/>
      <c r="I173" s="78"/>
      <c r="J173" s="78"/>
      <c r="K173" s="78"/>
      <c r="L173" s="78"/>
    </row>
    <row r="174" spans="1:12" s="79" customFormat="1" ht="12.75">
      <c r="A174" s="76"/>
      <c r="B174" s="76"/>
      <c r="C174" s="76"/>
      <c r="D174" s="76"/>
      <c r="E174" s="77"/>
      <c r="F174" s="77"/>
      <c r="G174" s="77"/>
      <c r="H174" s="78"/>
      <c r="I174" s="78"/>
      <c r="J174" s="78"/>
      <c r="K174" s="78"/>
      <c r="L174" s="78"/>
    </row>
    <row r="175" spans="1:12" s="79" customFormat="1" ht="12.75">
      <c r="A175" s="76"/>
      <c r="B175" s="76"/>
      <c r="C175" s="76"/>
      <c r="D175" s="76"/>
      <c r="E175" s="77"/>
      <c r="F175" s="77"/>
      <c r="G175" s="77"/>
      <c r="H175" s="78"/>
      <c r="I175" s="78"/>
      <c r="J175" s="78"/>
      <c r="K175" s="78"/>
      <c r="L175" s="78"/>
    </row>
    <row r="176" spans="1:12" s="79" customFormat="1" ht="12.75">
      <c r="A176" s="76"/>
      <c r="B176" s="76"/>
      <c r="C176" s="76"/>
      <c r="D176" s="76"/>
      <c r="E176" s="77"/>
      <c r="F176" s="77"/>
      <c r="G176" s="77"/>
      <c r="H176" s="78"/>
      <c r="I176" s="78"/>
      <c r="J176" s="78"/>
      <c r="K176" s="78"/>
      <c r="L176" s="78"/>
    </row>
    <row r="177" spans="1:12" s="79" customFormat="1" ht="12.75">
      <c r="A177" s="76"/>
      <c r="B177" s="76"/>
      <c r="C177" s="76"/>
      <c r="D177" s="76"/>
      <c r="E177" s="77"/>
      <c r="F177" s="77"/>
      <c r="G177" s="77"/>
      <c r="H177" s="78"/>
      <c r="I177" s="78"/>
      <c r="J177" s="78"/>
      <c r="K177" s="78"/>
      <c r="L177" s="78"/>
    </row>
    <row r="178" spans="1:12" s="79" customFormat="1" ht="12.75">
      <c r="A178" s="76"/>
      <c r="B178" s="76"/>
      <c r="C178" s="76"/>
      <c r="D178" s="76"/>
      <c r="E178" s="77"/>
      <c r="F178" s="77"/>
      <c r="G178" s="77"/>
      <c r="H178" s="78"/>
      <c r="I178" s="78"/>
      <c r="J178" s="78"/>
      <c r="K178" s="78"/>
      <c r="L178" s="78"/>
    </row>
    <row r="179" spans="1:12" s="79" customFormat="1" ht="12.75">
      <c r="A179" s="76"/>
      <c r="B179" s="76"/>
      <c r="C179" s="76"/>
      <c r="D179" s="76"/>
      <c r="E179" s="77"/>
      <c r="F179" s="77"/>
      <c r="G179" s="77"/>
      <c r="H179" s="78"/>
      <c r="I179" s="78"/>
      <c r="J179" s="78"/>
      <c r="K179" s="78"/>
      <c r="L179" s="78"/>
    </row>
    <row r="180" spans="1:12" s="79" customFormat="1" ht="12.75">
      <c r="A180" s="76"/>
      <c r="B180" s="76"/>
      <c r="C180" s="76"/>
      <c r="D180" s="76"/>
      <c r="E180" s="77"/>
      <c r="F180" s="77"/>
      <c r="G180" s="77"/>
      <c r="H180" s="78"/>
      <c r="I180" s="78"/>
      <c r="J180" s="78"/>
      <c r="K180" s="78"/>
      <c r="L180" s="78"/>
    </row>
    <row r="181" spans="1:12" s="79" customFormat="1" ht="12.75">
      <c r="A181" s="76"/>
      <c r="B181" s="76"/>
      <c r="C181" s="76"/>
      <c r="D181" s="76"/>
      <c r="E181" s="77"/>
      <c r="F181" s="77"/>
      <c r="G181" s="77"/>
      <c r="H181" s="78"/>
      <c r="I181" s="78"/>
      <c r="J181" s="78"/>
      <c r="K181" s="78"/>
      <c r="L181" s="78"/>
    </row>
    <row r="182" spans="1:12" s="79" customFormat="1" ht="12.75">
      <c r="A182" s="76"/>
      <c r="B182" s="76"/>
      <c r="C182" s="76"/>
      <c r="D182" s="76"/>
      <c r="E182" s="77"/>
      <c r="F182" s="77"/>
      <c r="G182" s="77"/>
      <c r="H182" s="78"/>
      <c r="I182" s="78"/>
      <c r="J182" s="78"/>
      <c r="K182" s="78"/>
      <c r="L182" s="78"/>
    </row>
    <row r="183" spans="1:12" s="79" customFormat="1" ht="12.75">
      <c r="A183" s="76"/>
      <c r="B183" s="76"/>
      <c r="C183" s="76"/>
      <c r="D183" s="76"/>
      <c r="E183" s="77"/>
      <c r="F183" s="77"/>
      <c r="G183" s="77"/>
      <c r="H183" s="78"/>
      <c r="I183" s="78"/>
      <c r="J183" s="78"/>
      <c r="K183" s="78"/>
      <c r="L183" s="78"/>
    </row>
    <row r="184" spans="1:12" s="79" customFormat="1" ht="12.75">
      <c r="A184" s="76"/>
      <c r="B184" s="76"/>
      <c r="C184" s="76"/>
      <c r="D184" s="76"/>
      <c r="E184" s="77"/>
      <c r="F184" s="77"/>
      <c r="G184" s="77"/>
      <c r="H184" s="78"/>
      <c r="I184" s="78"/>
      <c r="J184" s="78"/>
      <c r="K184" s="78"/>
      <c r="L184" s="78"/>
    </row>
    <row r="185" spans="1:12" s="79" customFormat="1" ht="12.75">
      <c r="A185" s="76"/>
      <c r="B185" s="76"/>
      <c r="C185" s="76"/>
      <c r="D185" s="76"/>
      <c r="E185" s="77"/>
      <c r="F185" s="77"/>
      <c r="G185" s="77"/>
      <c r="H185" s="78"/>
      <c r="I185" s="78"/>
      <c r="J185" s="78"/>
      <c r="K185" s="78"/>
      <c r="L185" s="78"/>
    </row>
    <row r="186" spans="1:12" s="79" customFormat="1" ht="12.75">
      <c r="A186" s="76"/>
      <c r="B186" s="76"/>
      <c r="C186" s="76"/>
      <c r="D186" s="76"/>
      <c r="E186" s="77"/>
      <c r="F186" s="77"/>
      <c r="G186" s="77"/>
      <c r="H186" s="78"/>
      <c r="I186" s="78"/>
      <c r="J186" s="78"/>
      <c r="K186" s="78"/>
      <c r="L186" s="78"/>
    </row>
    <row r="187" spans="1:12" s="79" customFormat="1" ht="12.75">
      <c r="A187" s="76"/>
      <c r="B187" s="76"/>
      <c r="C187" s="76"/>
      <c r="D187" s="76"/>
      <c r="E187" s="77"/>
      <c r="F187" s="77"/>
      <c r="G187" s="77"/>
      <c r="H187" s="78"/>
      <c r="I187" s="78"/>
      <c r="J187" s="78"/>
      <c r="K187" s="78"/>
      <c r="L187" s="78"/>
    </row>
    <row r="188" spans="1:12" s="79" customFormat="1" ht="12.75">
      <c r="A188" s="76"/>
      <c r="B188" s="76"/>
      <c r="C188" s="76"/>
      <c r="D188" s="76"/>
      <c r="E188" s="77"/>
      <c r="F188" s="77"/>
      <c r="G188" s="77"/>
      <c r="H188" s="78"/>
      <c r="I188" s="78"/>
      <c r="J188" s="78"/>
      <c r="K188" s="78"/>
      <c r="L188" s="78"/>
    </row>
    <row r="189" spans="1:12" s="79" customFormat="1" ht="12.75">
      <c r="A189" s="76"/>
      <c r="B189" s="76"/>
      <c r="C189" s="76"/>
      <c r="D189" s="76"/>
      <c r="E189" s="77"/>
      <c r="F189" s="77"/>
      <c r="G189" s="77"/>
      <c r="H189" s="78"/>
      <c r="I189" s="78"/>
      <c r="J189" s="78"/>
      <c r="K189" s="78"/>
      <c r="L189" s="78"/>
    </row>
    <row r="190" spans="1:12" s="79" customFormat="1" ht="12.75">
      <c r="A190" s="76"/>
      <c r="B190" s="76"/>
      <c r="C190" s="76"/>
      <c r="D190" s="76"/>
      <c r="E190" s="77"/>
      <c r="F190" s="77"/>
      <c r="G190" s="77"/>
      <c r="H190" s="78"/>
      <c r="I190" s="78"/>
      <c r="J190" s="78"/>
      <c r="K190" s="78"/>
      <c r="L190" s="78"/>
    </row>
    <row r="191" spans="1:12" s="79" customFormat="1" ht="12.75">
      <c r="A191" s="76"/>
      <c r="B191" s="76"/>
      <c r="C191" s="76"/>
      <c r="D191" s="76"/>
      <c r="E191" s="77"/>
      <c r="F191" s="77"/>
      <c r="G191" s="77"/>
      <c r="H191" s="78"/>
      <c r="I191" s="78"/>
      <c r="J191" s="78"/>
      <c r="K191" s="78"/>
      <c r="L191" s="78"/>
    </row>
    <row r="192" spans="1:12" s="79" customFormat="1" ht="12.75">
      <c r="A192" s="76"/>
      <c r="B192" s="76"/>
      <c r="C192" s="76"/>
      <c r="D192" s="76"/>
      <c r="E192" s="77"/>
      <c r="F192" s="77"/>
      <c r="G192" s="77"/>
      <c r="H192" s="78"/>
      <c r="I192" s="78"/>
      <c r="J192" s="78"/>
      <c r="K192" s="78"/>
      <c r="L192" s="78"/>
    </row>
  </sheetData>
  <sheetProtection/>
  <mergeCells count="66">
    <mergeCell ref="I107:L107"/>
    <mergeCell ref="HA106:HM106"/>
    <mergeCell ref="DA106:DM106"/>
    <mergeCell ref="DN106:DZ106"/>
    <mergeCell ref="EA106:EM106"/>
    <mergeCell ref="EN106:EZ106"/>
    <mergeCell ref="BA106:BM106"/>
    <mergeCell ref="BN106:BZ106"/>
    <mergeCell ref="A106:M106"/>
    <mergeCell ref="N106:Z106"/>
    <mergeCell ref="EA102:EM102"/>
    <mergeCell ref="EN102:EZ102"/>
    <mergeCell ref="IN106:IV106"/>
    <mergeCell ref="FA106:FM106"/>
    <mergeCell ref="FN106:FZ106"/>
    <mergeCell ref="GA106:GM106"/>
    <mergeCell ref="GN106:GZ106"/>
    <mergeCell ref="HN106:HZ106"/>
    <mergeCell ref="IA106:IM106"/>
    <mergeCell ref="IA102:IM102"/>
    <mergeCell ref="AA106:AM106"/>
    <mergeCell ref="AN106:AZ106"/>
    <mergeCell ref="DA102:DM102"/>
    <mergeCell ref="DN102:DZ102"/>
    <mergeCell ref="CA106:CM106"/>
    <mergeCell ref="CN106:CZ106"/>
    <mergeCell ref="BA102:BM102"/>
    <mergeCell ref="BN102:BZ102"/>
    <mergeCell ref="CA102:CM102"/>
    <mergeCell ref="IN102:IV102"/>
    <mergeCell ref="FA102:FM102"/>
    <mergeCell ref="FN102:FZ102"/>
    <mergeCell ref="GA102:GM102"/>
    <mergeCell ref="GN102:GZ102"/>
    <mergeCell ref="HA102:HM102"/>
    <mergeCell ref="HN102:HZ102"/>
    <mergeCell ref="A98:M98"/>
    <mergeCell ref="A99:M99"/>
    <mergeCell ref="CN102:CZ102"/>
    <mergeCell ref="A102:M102"/>
    <mergeCell ref="N102:Z102"/>
    <mergeCell ref="AA102:AM102"/>
    <mergeCell ref="AN102:AZ102"/>
    <mergeCell ref="A68:M68"/>
    <mergeCell ref="A85:M85"/>
    <mergeCell ref="A93:M93"/>
    <mergeCell ref="A65:M65"/>
    <mergeCell ref="A92:M92"/>
    <mergeCell ref="A84:M84"/>
    <mergeCell ref="A82:M82"/>
    <mergeCell ref="A83:M83"/>
    <mergeCell ref="A7:M7"/>
    <mergeCell ref="A39:M39"/>
    <mergeCell ref="A48:M48"/>
    <mergeCell ref="H49:I49"/>
    <mergeCell ref="A24:M24"/>
    <mergeCell ref="A60:M60"/>
    <mergeCell ref="H5:L5"/>
    <mergeCell ref="M5:M6"/>
    <mergeCell ref="A3:G3"/>
    <mergeCell ref="A5:A6"/>
    <mergeCell ref="C5:C6"/>
    <mergeCell ref="D5:D6"/>
    <mergeCell ref="G5:G6"/>
    <mergeCell ref="E5:F5"/>
    <mergeCell ref="B5:B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80" r:id="rId1"/>
  <headerFooter alignWithMargins="0">
    <oddHeader>&amp;L
&amp;RA költségvetési rendelettervezet
 8. számú melléklete
</oddHeader>
  </headerFooter>
  <rowBreaks count="4" manualBreakCount="4">
    <brk id="38" max="12" man="1"/>
    <brk id="59" max="12" man="1"/>
    <brk id="81" max="12" man="1"/>
    <brk id="9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5"/>
  <sheetViews>
    <sheetView view="pageBreakPreview" zoomScaleNormal="70" zoomScaleSheetLayoutView="100" zoomScalePageLayoutView="0" workbookViewId="0" topLeftCell="A1">
      <pane ySplit="6" topLeftCell="A228" activePane="bottomLeft" state="frozen"/>
      <selection pane="topLeft" activeCell="A1" sqref="A1"/>
      <selection pane="bottomLeft" activeCell="D5" sqref="D5:D6"/>
    </sheetView>
  </sheetViews>
  <sheetFormatPr defaultColWidth="9.140625" defaultRowHeight="12.75"/>
  <cols>
    <col min="1" max="1" width="5.28125" style="168" customWidth="1"/>
    <col min="2" max="2" width="30.00390625" style="168" customWidth="1"/>
    <col min="3" max="3" width="21.00390625" style="168" customWidth="1"/>
    <col min="4" max="4" width="20.57421875" style="168" customWidth="1"/>
    <col min="5" max="5" width="12.28125" style="169" customWidth="1"/>
    <col min="6" max="6" width="14.140625" style="169" customWidth="1"/>
    <col min="7" max="7" width="16.8515625" style="169" customWidth="1"/>
    <col min="8" max="8" width="14.8515625" style="170" customWidth="1"/>
    <col min="9" max="12" width="15.421875" style="170" customWidth="1"/>
    <col min="13" max="13" width="32.140625" style="171" customWidth="1"/>
    <col min="14" max="16384" width="9.140625" style="171" customWidth="1"/>
  </cols>
  <sheetData>
    <row r="1" spans="1:3" ht="12.75">
      <c r="A1" s="9"/>
      <c r="B1" s="10"/>
      <c r="C1" s="10"/>
    </row>
    <row r="3" spans="1:7" ht="18.75">
      <c r="A3" s="365" t="s">
        <v>271</v>
      </c>
      <c r="B3" s="365"/>
      <c r="C3" s="365"/>
      <c r="D3" s="365"/>
      <c r="E3" s="365"/>
      <c r="F3" s="365"/>
      <c r="G3" s="365"/>
    </row>
    <row r="4" ht="13.5" thickBot="1">
      <c r="M4" s="11" t="s">
        <v>13</v>
      </c>
    </row>
    <row r="5" spans="1:13" ht="16.5" thickBot="1">
      <c r="A5" s="319" t="s">
        <v>272</v>
      </c>
      <c r="B5" s="325" t="s">
        <v>6</v>
      </c>
      <c r="C5" s="321" t="s">
        <v>5</v>
      </c>
      <c r="D5" s="321" t="s">
        <v>0</v>
      </c>
      <c r="E5" s="323" t="s">
        <v>1</v>
      </c>
      <c r="F5" s="324"/>
      <c r="G5" s="316" t="s">
        <v>4</v>
      </c>
      <c r="H5" s="313" t="s">
        <v>14</v>
      </c>
      <c r="I5" s="314"/>
      <c r="J5" s="314"/>
      <c r="K5" s="314"/>
      <c r="L5" s="315"/>
      <c r="M5" s="316" t="s">
        <v>12</v>
      </c>
    </row>
    <row r="6" spans="1:13" ht="29.25" customHeight="1" thickBot="1">
      <c r="A6" s="320"/>
      <c r="B6" s="326"/>
      <c r="C6" s="322"/>
      <c r="D6" s="322"/>
      <c r="E6" s="47" t="s">
        <v>2</v>
      </c>
      <c r="F6" s="47" t="s">
        <v>3</v>
      </c>
      <c r="G6" s="317"/>
      <c r="H6" s="45" t="s">
        <v>7</v>
      </c>
      <c r="I6" s="45" t="s">
        <v>8</v>
      </c>
      <c r="J6" s="45" t="s">
        <v>9</v>
      </c>
      <c r="K6" s="45" t="s">
        <v>10</v>
      </c>
      <c r="L6" s="46" t="s">
        <v>11</v>
      </c>
      <c r="M6" s="317"/>
    </row>
    <row r="7" spans="1:13" ht="24.75" customHeight="1" thickBot="1">
      <c r="A7" s="327" t="s">
        <v>15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</row>
    <row r="8" spans="1:13" ht="32.25" customHeight="1">
      <c r="A8" s="130" t="s">
        <v>16</v>
      </c>
      <c r="B8" s="1" t="s">
        <v>17</v>
      </c>
      <c r="C8" s="1" t="s">
        <v>18</v>
      </c>
      <c r="D8" s="1" t="s">
        <v>19</v>
      </c>
      <c r="E8" s="12">
        <v>39448</v>
      </c>
      <c r="F8" s="13" t="s">
        <v>20</v>
      </c>
      <c r="G8" s="13" t="s">
        <v>176</v>
      </c>
      <c r="H8" s="172">
        <v>360000</v>
      </c>
      <c r="I8" s="172"/>
      <c r="J8" s="172"/>
      <c r="K8" s="172"/>
      <c r="L8" s="172"/>
      <c r="M8" s="173"/>
    </row>
    <row r="9" spans="1:13" ht="24.75" customHeight="1">
      <c r="A9" s="174" t="s">
        <v>21</v>
      </c>
      <c r="B9" s="175" t="s">
        <v>22</v>
      </c>
      <c r="C9" s="6" t="s">
        <v>23</v>
      </c>
      <c r="D9" s="6" t="s">
        <v>24</v>
      </c>
      <c r="E9" s="14">
        <v>39326</v>
      </c>
      <c r="F9" s="15" t="s">
        <v>20</v>
      </c>
      <c r="G9" s="16" t="s">
        <v>177</v>
      </c>
      <c r="H9" s="176">
        <v>720000</v>
      </c>
      <c r="I9" s="176"/>
      <c r="J9" s="176"/>
      <c r="K9" s="176"/>
      <c r="L9" s="176"/>
      <c r="M9" s="177"/>
    </row>
    <row r="10" spans="1:13" ht="28.5" customHeight="1">
      <c r="A10" s="174" t="s">
        <v>25</v>
      </c>
      <c r="B10" s="6" t="s">
        <v>26</v>
      </c>
      <c r="C10" s="6" t="s">
        <v>27</v>
      </c>
      <c r="D10" s="6" t="s">
        <v>24</v>
      </c>
      <c r="E10" s="14">
        <v>39508</v>
      </c>
      <c r="F10" s="15" t="s">
        <v>20</v>
      </c>
      <c r="G10" s="16" t="s">
        <v>178</v>
      </c>
      <c r="H10" s="176">
        <v>600000</v>
      </c>
      <c r="I10" s="176"/>
      <c r="J10" s="176"/>
      <c r="K10" s="176"/>
      <c r="L10" s="176"/>
      <c r="M10" s="177"/>
    </row>
    <row r="11" spans="1:13" ht="24.75" customHeight="1">
      <c r="A11" s="174" t="s">
        <v>28</v>
      </c>
      <c r="B11" s="6" t="s">
        <v>29</v>
      </c>
      <c r="C11" s="6" t="s">
        <v>30</v>
      </c>
      <c r="D11" s="6" t="s">
        <v>24</v>
      </c>
      <c r="E11" s="14">
        <v>39234</v>
      </c>
      <c r="F11" s="14">
        <v>40359</v>
      </c>
      <c r="G11" s="16" t="s">
        <v>179</v>
      </c>
      <c r="H11" s="176">
        <v>250000</v>
      </c>
      <c r="I11" s="176"/>
      <c r="J11" s="176"/>
      <c r="K11" s="176"/>
      <c r="L11" s="176"/>
      <c r="M11" s="177"/>
    </row>
    <row r="12" spans="1:13" ht="39" customHeight="1">
      <c r="A12" s="174" t="s">
        <v>31</v>
      </c>
      <c r="B12" s="6" t="s">
        <v>32</v>
      </c>
      <c r="C12" s="6" t="s">
        <v>33</v>
      </c>
      <c r="D12" s="6" t="s">
        <v>34</v>
      </c>
      <c r="E12" s="14">
        <v>39326</v>
      </c>
      <c r="F12" s="15" t="s">
        <v>20</v>
      </c>
      <c r="G12" s="16" t="s">
        <v>180</v>
      </c>
      <c r="H12" s="176">
        <v>1560000</v>
      </c>
      <c r="I12" s="176"/>
      <c r="J12" s="176"/>
      <c r="K12" s="176"/>
      <c r="L12" s="176"/>
      <c r="M12" s="177"/>
    </row>
    <row r="13" spans="1:13" ht="40.5" customHeight="1">
      <c r="A13" s="174" t="s">
        <v>35</v>
      </c>
      <c r="B13" s="6" t="s">
        <v>36</v>
      </c>
      <c r="C13" s="6" t="s">
        <v>33</v>
      </c>
      <c r="D13" s="6" t="s">
        <v>34</v>
      </c>
      <c r="E13" s="14">
        <v>39326</v>
      </c>
      <c r="F13" s="15" t="s">
        <v>20</v>
      </c>
      <c r="G13" s="16" t="s">
        <v>181</v>
      </c>
      <c r="H13" s="176">
        <v>500000</v>
      </c>
      <c r="I13" s="176"/>
      <c r="J13" s="176"/>
      <c r="K13" s="176"/>
      <c r="L13" s="176"/>
      <c r="M13" s="177"/>
    </row>
    <row r="14" spans="1:13" ht="24.75" customHeight="1">
      <c r="A14" s="174" t="s">
        <v>37</v>
      </c>
      <c r="B14" s="6" t="s">
        <v>38</v>
      </c>
      <c r="C14" s="6" t="s">
        <v>39</v>
      </c>
      <c r="D14" s="6" t="s">
        <v>40</v>
      </c>
      <c r="E14" s="14">
        <v>39645</v>
      </c>
      <c r="F14" s="15" t="s">
        <v>20</v>
      </c>
      <c r="G14" s="16" t="s">
        <v>182</v>
      </c>
      <c r="H14" s="176">
        <v>2000000</v>
      </c>
      <c r="I14" s="176"/>
      <c r="J14" s="176"/>
      <c r="K14" s="176"/>
      <c r="L14" s="176"/>
      <c r="M14" s="177"/>
    </row>
    <row r="15" spans="1:13" ht="24.75" customHeight="1">
      <c r="A15" s="174" t="s">
        <v>41</v>
      </c>
      <c r="B15" s="6" t="s">
        <v>42</v>
      </c>
      <c r="C15" s="6" t="s">
        <v>39</v>
      </c>
      <c r="D15" s="6" t="s">
        <v>43</v>
      </c>
      <c r="E15" s="14">
        <v>39317</v>
      </c>
      <c r="F15" s="15" t="s">
        <v>20</v>
      </c>
      <c r="G15" s="16" t="s">
        <v>183</v>
      </c>
      <c r="H15" s="176">
        <v>10000000</v>
      </c>
      <c r="I15" s="176"/>
      <c r="J15" s="176"/>
      <c r="K15" s="176"/>
      <c r="L15" s="176"/>
      <c r="M15" s="177"/>
    </row>
    <row r="16" spans="1:13" ht="24.75" customHeight="1">
      <c r="A16" s="174" t="s">
        <v>44</v>
      </c>
      <c r="B16" s="6" t="s">
        <v>45</v>
      </c>
      <c r="C16" s="6" t="s">
        <v>46</v>
      </c>
      <c r="D16" s="6" t="s">
        <v>47</v>
      </c>
      <c r="E16" s="14">
        <v>39416</v>
      </c>
      <c r="F16" s="15" t="s">
        <v>20</v>
      </c>
      <c r="G16" s="16" t="s">
        <v>184</v>
      </c>
      <c r="H16" s="176">
        <v>1500000</v>
      </c>
      <c r="I16" s="176"/>
      <c r="J16" s="176"/>
      <c r="K16" s="176"/>
      <c r="L16" s="176"/>
      <c r="M16" s="177"/>
    </row>
    <row r="17" spans="1:13" ht="24.75" customHeight="1">
      <c r="A17" s="174" t="s">
        <v>48</v>
      </c>
      <c r="B17" s="6" t="s">
        <v>49</v>
      </c>
      <c r="C17" s="6" t="s">
        <v>50</v>
      </c>
      <c r="D17" s="6" t="s">
        <v>51</v>
      </c>
      <c r="E17" s="14">
        <v>39264</v>
      </c>
      <c r="F17" s="15" t="s">
        <v>20</v>
      </c>
      <c r="G17" s="16" t="s">
        <v>185</v>
      </c>
      <c r="H17" s="176">
        <v>60000000</v>
      </c>
      <c r="I17" s="176"/>
      <c r="J17" s="176"/>
      <c r="K17" s="176"/>
      <c r="L17" s="176"/>
      <c r="M17" s="177"/>
    </row>
    <row r="18" spans="1:13" ht="24.75" customHeight="1">
      <c r="A18" s="174" t="s">
        <v>52</v>
      </c>
      <c r="B18" s="6" t="s">
        <v>54</v>
      </c>
      <c r="C18" s="6" t="s">
        <v>55</v>
      </c>
      <c r="D18" s="6" t="s">
        <v>24</v>
      </c>
      <c r="E18" s="14">
        <v>39661</v>
      </c>
      <c r="F18" s="15" t="s">
        <v>20</v>
      </c>
      <c r="G18" s="16" t="s">
        <v>186</v>
      </c>
      <c r="H18" s="176">
        <v>3720000</v>
      </c>
      <c r="I18" s="176"/>
      <c r="J18" s="176"/>
      <c r="K18" s="176"/>
      <c r="L18" s="176"/>
      <c r="M18" s="177"/>
    </row>
    <row r="19" spans="1:13" ht="24.75" customHeight="1">
      <c r="A19" s="174" t="s">
        <v>53</v>
      </c>
      <c r="B19" s="6" t="s">
        <v>57</v>
      </c>
      <c r="C19" s="6" t="s">
        <v>58</v>
      </c>
      <c r="D19" s="6" t="s">
        <v>59</v>
      </c>
      <c r="E19" s="14">
        <v>39722</v>
      </c>
      <c r="F19" s="14">
        <v>39994</v>
      </c>
      <c r="G19" s="16" t="s">
        <v>187</v>
      </c>
      <c r="H19" s="176">
        <v>720000</v>
      </c>
      <c r="I19" s="176"/>
      <c r="J19" s="176"/>
      <c r="K19" s="176"/>
      <c r="L19" s="176"/>
      <c r="M19" s="177"/>
    </row>
    <row r="20" spans="1:13" ht="24.75" customHeight="1">
      <c r="A20" s="174" t="s">
        <v>56</v>
      </c>
      <c r="B20" s="6" t="s">
        <v>61</v>
      </c>
      <c r="C20" s="6" t="s">
        <v>62</v>
      </c>
      <c r="D20" s="6" t="s">
        <v>59</v>
      </c>
      <c r="E20" s="14">
        <v>39692</v>
      </c>
      <c r="F20" s="14">
        <v>39994</v>
      </c>
      <c r="G20" s="16" t="s">
        <v>188</v>
      </c>
      <c r="H20" s="176">
        <v>270000</v>
      </c>
      <c r="I20" s="178"/>
      <c r="J20" s="178"/>
      <c r="K20" s="178"/>
      <c r="L20" s="178"/>
      <c r="M20" s="179"/>
    </row>
    <row r="21" spans="1:13" ht="25.5">
      <c r="A21" s="174" t="s">
        <v>60</v>
      </c>
      <c r="B21" s="6" t="s">
        <v>64</v>
      </c>
      <c r="C21" s="6" t="s">
        <v>65</v>
      </c>
      <c r="D21" s="6" t="s">
        <v>66</v>
      </c>
      <c r="E21" s="14">
        <v>39022</v>
      </c>
      <c r="F21" s="14">
        <v>40846</v>
      </c>
      <c r="G21" s="16" t="s">
        <v>189</v>
      </c>
      <c r="H21" s="176">
        <v>735852</v>
      </c>
      <c r="I21" s="176"/>
      <c r="J21" s="176"/>
      <c r="K21" s="176"/>
      <c r="L21" s="176"/>
      <c r="M21" s="177"/>
    </row>
    <row r="22" spans="1:13" ht="25.5">
      <c r="A22" s="174" t="s">
        <v>63</v>
      </c>
      <c r="B22" s="6" t="s">
        <v>64</v>
      </c>
      <c r="C22" s="6" t="s">
        <v>65</v>
      </c>
      <c r="D22" s="6" t="s">
        <v>66</v>
      </c>
      <c r="E22" s="14">
        <v>39114</v>
      </c>
      <c r="F22" s="14">
        <v>40209</v>
      </c>
      <c r="G22" s="16" t="s">
        <v>190</v>
      </c>
      <c r="H22" s="176">
        <v>321252</v>
      </c>
      <c r="I22" s="176"/>
      <c r="J22" s="176"/>
      <c r="K22" s="176"/>
      <c r="L22" s="176"/>
      <c r="M22" s="177"/>
    </row>
    <row r="23" spans="1:13" ht="25.5">
      <c r="A23" s="174" t="s">
        <v>67</v>
      </c>
      <c r="B23" s="6" t="s">
        <v>386</v>
      </c>
      <c r="C23" s="6" t="s">
        <v>387</v>
      </c>
      <c r="D23" s="6" t="s">
        <v>388</v>
      </c>
      <c r="E23" s="14">
        <v>39541</v>
      </c>
      <c r="F23" s="14" t="s">
        <v>389</v>
      </c>
      <c r="G23" s="16" t="s">
        <v>390</v>
      </c>
      <c r="H23" s="176"/>
      <c r="I23" s="176"/>
      <c r="J23" s="176"/>
      <c r="K23" s="176"/>
      <c r="L23" s="176"/>
      <c r="M23" s="177"/>
    </row>
    <row r="24" spans="1:13" ht="25.5">
      <c r="A24" s="174" t="s">
        <v>376</v>
      </c>
      <c r="B24" s="6" t="s">
        <v>386</v>
      </c>
      <c r="C24" s="6" t="s">
        <v>391</v>
      </c>
      <c r="D24" s="6" t="s">
        <v>388</v>
      </c>
      <c r="E24" s="14">
        <v>39549</v>
      </c>
      <c r="F24" s="14" t="s">
        <v>392</v>
      </c>
      <c r="G24" s="16" t="s">
        <v>393</v>
      </c>
      <c r="H24" s="176"/>
      <c r="I24" s="176"/>
      <c r="J24" s="176"/>
      <c r="K24" s="176"/>
      <c r="L24" s="176"/>
      <c r="M24" s="177"/>
    </row>
    <row r="25" spans="1:13" ht="25.5">
      <c r="A25" s="174" t="s">
        <v>377</v>
      </c>
      <c r="B25" s="6" t="s">
        <v>386</v>
      </c>
      <c r="C25" s="6" t="s">
        <v>394</v>
      </c>
      <c r="D25" s="6" t="s">
        <v>388</v>
      </c>
      <c r="E25" s="14">
        <v>39525</v>
      </c>
      <c r="F25" s="14">
        <v>2015</v>
      </c>
      <c r="G25" s="16" t="s">
        <v>395</v>
      </c>
      <c r="H25" s="176"/>
      <c r="I25" s="176"/>
      <c r="J25" s="176"/>
      <c r="K25" s="176"/>
      <c r="L25" s="176"/>
      <c r="M25" s="177"/>
    </row>
    <row r="26" spans="1:13" ht="25.5">
      <c r="A26" s="174" t="s">
        <v>378</v>
      </c>
      <c r="B26" s="6" t="s">
        <v>386</v>
      </c>
      <c r="C26" s="6" t="s">
        <v>396</v>
      </c>
      <c r="D26" s="6" t="s">
        <v>388</v>
      </c>
      <c r="E26" s="14">
        <v>39519</v>
      </c>
      <c r="F26" s="14">
        <v>2013</v>
      </c>
      <c r="G26" s="16" t="s">
        <v>397</v>
      </c>
      <c r="H26" s="176"/>
      <c r="I26" s="176"/>
      <c r="J26" s="176"/>
      <c r="K26" s="176"/>
      <c r="L26" s="176"/>
      <c r="M26" s="177"/>
    </row>
    <row r="27" spans="1:13" ht="25.5">
      <c r="A27" s="174" t="s">
        <v>379</v>
      </c>
      <c r="B27" s="6" t="s">
        <v>386</v>
      </c>
      <c r="C27" s="6" t="s">
        <v>398</v>
      </c>
      <c r="D27" s="6" t="s">
        <v>388</v>
      </c>
      <c r="E27" s="14">
        <v>39519</v>
      </c>
      <c r="F27" s="14">
        <v>2014</v>
      </c>
      <c r="G27" s="16" t="s">
        <v>397</v>
      </c>
      <c r="H27" s="176"/>
      <c r="I27" s="176"/>
      <c r="J27" s="176"/>
      <c r="K27" s="176"/>
      <c r="L27" s="176"/>
      <c r="M27" s="177"/>
    </row>
    <row r="28" spans="1:13" ht="38.25">
      <c r="A28" s="174" t="s">
        <v>380</v>
      </c>
      <c r="B28" s="6" t="s">
        <v>386</v>
      </c>
      <c r="C28" s="6" t="s">
        <v>400</v>
      </c>
      <c r="D28" s="6" t="s">
        <v>388</v>
      </c>
      <c r="E28" s="14">
        <v>39601</v>
      </c>
      <c r="F28" s="14">
        <v>2014</v>
      </c>
      <c r="G28" s="16" t="s">
        <v>401</v>
      </c>
      <c r="H28" s="176"/>
      <c r="I28" s="176"/>
      <c r="J28" s="176"/>
      <c r="K28" s="176"/>
      <c r="L28" s="176"/>
      <c r="M28" s="177"/>
    </row>
    <row r="29" spans="1:13" ht="51">
      <c r="A29" s="174" t="s">
        <v>381</v>
      </c>
      <c r="B29" s="6" t="s">
        <v>386</v>
      </c>
      <c r="C29" s="6" t="s">
        <v>403</v>
      </c>
      <c r="D29" s="6" t="s">
        <v>388</v>
      </c>
      <c r="E29" s="14">
        <v>39527</v>
      </c>
      <c r="F29" s="14">
        <v>2013</v>
      </c>
      <c r="G29" s="16" t="s">
        <v>404</v>
      </c>
      <c r="H29" s="176"/>
      <c r="I29" s="176"/>
      <c r="J29" s="176"/>
      <c r="K29" s="176"/>
      <c r="L29" s="176"/>
      <c r="M29" s="177"/>
    </row>
    <row r="30" spans="1:13" ht="38.25">
      <c r="A30" s="174" t="s">
        <v>399</v>
      </c>
      <c r="B30" s="6" t="s">
        <v>386</v>
      </c>
      <c r="C30" s="6" t="s">
        <v>406</v>
      </c>
      <c r="D30" s="6" t="s">
        <v>388</v>
      </c>
      <c r="E30" s="14">
        <v>39527</v>
      </c>
      <c r="F30" s="14">
        <v>2013</v>
      </c>
      <c r="G30" s="16" t="s">
        <v>404</v>
      </c>
      <c r="H30" s="176"/>
      <c r="I30" s="176"/>
      <c r="J30" s="176"/>
      <c r="K30" s="176"/>
      <c r="L30" s="176"/>
      <c r="M30" s="177"/>
    </row>
    <row r="31" spans="1:13" ht="51">
      <c r="A31" s="174" t="s">
        <v>402</v>
      </c>
      <c r="B31" s="6" t="s">
        <v>386</v>
      </c>
      <c r="C31" s="6" t="s">
        <v>408</v>
      </c>
      <c r="D31" s="6" t="s">
        <v>388</v>
      </c>
      <c r="E31" s="14">
        <v>39527</v>
      </c>
      <c r="F31" s="14">
        <v>2013</v>
      </c>
      <c r="G31" s="16" t="s">
        <v>409</v>
      </c>
      <c r="H31" s="176"/>
      <c r="I31" s="176"/>
      <c r="J31" s="176"/>
      <c r="K31" s="176"/>
      <c r="L31" s="176"/>
      <c r="M31" s="177"/>
    </row>
    <row r="32" spans="1:13" ht="51">
      <c r="A32" s="174" t="s">
        <v>405</v>
      </c>
      <c r="B32" s="6" t="s">
        <v>386</v>
      </c>
      <c r="C32" s="6" t="s">
        <v>411</v>
      </c>
      <c r="D32" s="6" t="s">
        <v>388</v>
      </c>
      <c r="E32" s="14">
        <v>39527</v>
      </c>
      <c r="F32" s="14">
        <v>2013</v>
      </c>
      <c r="G32" s="16" t="s">
        <v>412</v>
      </c>
      <c r="H32" s="176"/>
      <c r="I32" s="176"/>
      <c r="J32" s="176"/>
      <c r="K32" s="176"/>
      <c r="L32" s="176"/>
      <c r="M32" s="177"/>
    </row>
    <row r="33" spans="1:13" ht="51">
      <c r="A33" s="174" t="s">
        <v>407</v>
      </c>
      <c r="B33" s="6" t="s">
        <v>386</v>
      </c>
      <c r="C33" s="6" t="s">
        <v>414</v>
      </c>
      <c r="D33" s="6" t="s">
        <v>388</v>
      </c>
      <c r="E33" s="14">
        <v>39527</v>
      </c>
      <c r="F33" s="14">
        <v>2013</v>
      </c>
      <c r="G33" s="16" t="s">
        <v>415</v>
      </c>
      <c r="H33" s="176"/>
      <c r="I33" s="176"/>
      <c r="J33" s="176"/>
      <c r="K33" s="176"/>
      <c r="L33" s="176"/>
      <c r="M33" s="177"/>
    </row>
    <row r="34" spans="1:13" ht="38.25">
      <c r="A34" s="174" t="s">
        <v>410</v>
      </c>
      <c r="B34" s="6" t="s">
        <v>386</v>
      </c>
      <c r="C34" s="6" t="s">
        <v>417</v>
      </c>
      <c r="D34" s="6" t="s">
        <v>388</v>
      </c>
      <c r="E34" s="14">
        <v>39527</v>
      </c>
      <c r="F34" s="14">
        <v>2013</v>
      </c>
      <c r="G34" s="16" t="s">
        <v>418</v>
      </c>
      <c r="H34" s="176"/>
      <c r="I34" s="176"/>
      <c r="J34" s="176"/>
      <c r="K34" s="176"/>
      <c r="L34" s="176"/>
      <c r="M34" s="177"/>
    </row>
    <row r="35" spans="1:13" ht="63.75">
      <c r="A35" s="174" t="s">
        <v>413</v>
      </c>
      <c r="B35" s="6" t="s">
        <v>386</v>
      </c>
      <c r="C35" s="6" t="s">
        <v>420</v>
      </c>
      <c r="D35" s="6" t="s">
        <v>388</v>
      </c>
      <c r="E35" s="14">
        <v>39527</v>
      </c>
      <c r="F35" s="14">
        <v>2013</v>
      </c>
      <c r="G35" s="16" t="s">
        <v>421</v>
      </c>
      <c r="H35" s="176"/>
      <c r="I35" s="176"/>
      <c r="J35" s="176"/>
      <c r="K35" s="176"/>
      <c r="L35" s="176"/>
      <c r="M35" s="177"/>
    </row>
    <row r="36" spans="1:13" ht="63.75">
      <c r="A36" s="174" t="s">
        <v>416</v>
      </c>
      <c r="B36" s="6" t="s">
        <v>386</v>
      </c>
      <c r="C36" s="6" t="s">
        <v>423</v>
      </c>
      <c r="D36" s="6" t="s">
        <v>388</v>
      </c>
      <c r="E36" s="14">
        <v>39527</v>
      </c>
      <c r="F36" s="14">
        <v>2013</v>
      </c>
      <c r="G36" s="16" t="s">
        <v>424</v>
      </c>
      <c r="H36" s="176"/>
      <c r="I36" s="176"/>
      <c r="J36" s="176"/>
      <c r="K36" s="176"/>
      <c r="L36" s="176"/>
      <c r="M36" s="177"/>
    </row>
    <row r="37" spans="1:13" ht="63.75">
      <c r="A37" s="174" t="s">
        <v>419</v>
      </c>
      <c r="B37" s="6" t="s">
        <v>386</v>
      </c>
      <c r="C37" s="6" t="s">
        <v>426</v>
      </c>
      <c r="D37" s="6" t="s">
        <v>388</v>
      </c>
      <c r="E37" s="14">
        <v>39527</v>
      </c>
      <c r="F37" s="14">
        <v>2013</v>
      </c>
      <c r="G37" s="16" t="s">
        <v>424</v>
      </c>
      <c r="H37" s="176"/>
      <c r="I37" s="176"/>
      <c r="J37" s="176"/>
      <c r="K37" s="176"/>
      <c r="L37" s="176"/>
      <c r="M37" s="177"/>
    </row>
    <row r="38" spans="1:13" ht="63.75">
      <c r="A38" s="174" t="s">
        <v>422</v>
      </c>
      <c r="B38" s="6" t="s">
        <v>386</v>
      </c>
      <c r="C38" s="6" t="s">
        <v>428</v>
      </c>
      <c r="D38" s="6" t="s">
        <v>388</v>
      </c>
      <c r="E38" s="14">
        <v>39527</v>
      </c>
      <c r="F38" s="14">
        <v>2013</v>
      </c>
      <c r="G38" s="16" t="s">
        <v>424</v>
      </c>
      <c r="H38" s="176"/>
      <c r="I38" s="176"/>
      <c r="J38" s="176"/>
      <c r="K38" s="176"/>
      <c r="L38" s="176"/>
      <c r="M38" s="177"/>
    </row>
    <row r="39" spans="1:13" ht="63.75">
      <c r="A39" s="174" t="s">
        <v>425</v>
      </c>
      <c r="B39" s="6" t="s">
        <v>386</v>
      </c>
      <c r="C39" s="6" t="s">
        <v>430</v>
      </c>
      <c r="D39" s="6" t="s">
        <v>388</v>
      </c>
      <c r="E39" s="14">
        <v>39527</v>
      </c>
      <c r="F39" s="14">
        <v>2013</v>
      </c>
      <c r="G39" s="16" t="s">
        <v>424</v>
      </c>
      <c r="H39" s="176"/>
      <c r="I39" s="176"/>
      <c r="J39" s="176"/>
      <c r="K39" s="176"/>
      <c r="L39" s="176"/>
      <c r="M39" s="177"/>
    </row>
    <row r="40" spans="1:13" ht="63.75">
      <c r="A40" s="174" t="s">
        <v>427</v>
      </c>
      <c r="B40" s="6" t="s">
        <v>386</v>
      </c>
      <c r="C40" s="6" t="s">
        <v>432</v>
      </c>
      <c r="D40" s="6" t="s">
        <v>388</v>
      </c>
      <c r="E40" s="14">
        <v>39527</v>
      </c>
      <c r="F40" s="14">
        <v>2013</v>
      </c>
      <c r="G40" s="16" t="s">
        <v>433</v>
      </c>
      <c r="H40" s="176"/>
      <c r="I40" s="176"/>
      <c r="J40" s="176"/>
      <c r="K40" s="176"/>
      <c r="L40" s="176"/>
      <c r="M40" s="177"/>
    </row>
    <row r="41" spans="1:13" ht="25.5">
      <c r="A41" s="174" t="s">
        <v>429</v>
      </c>
      <c r="B41" s="6" t="s">
        <v>435</v>
      </c>
      <c r="C41" s="6" t="s">
        <v>436</v>
      </c>
      <c r="D41" s="6" t="s">
        <v>388</v>
      </c>
      <c r="E41" s="14">
        <v>39696</v>
      </c>
      <c r="F41" s="14">
        <v>2014</v>
      </c>
      <c r="G41" s="16" t="s">
        <v>437</v>
      </c>
      <c r="H41" s="176"/>
      <c r="I41" s="176"/>
      <c r="J41" s="176"/>
      <c r="K41" s="176"/>
      <c r="L41" s="176"/>
      <c r="M41" s="177"/>
    </row>
    <row r="42" spans="1:13" ht="38.25">
      <c r="A42" s="174" t="s">
        <v>431</v>
      </c>
      <c r="B42" s="6" t="s">
        <v>439</v>
      </c>
      <c r="C42" s="6" t="s">
        <v>440</v>
      </c>
      <c r="D42" s="6" t="s">
        <v>388</v>
      </c>
      <c r="E42" s="14">
        <v>39749</v>
      </c>
      <c r="F42" s="14">
        <v>2014</v>
      </c>
      <c r="G42" s="16" t="s">
        <v>441</v>
      </c>
      <c r="H42" s="176"/>
      <c r="I42" s="176"/>
      <c r="J42" s="176"/>
      <c r="K42" s="176"/>
      <c r="L42" s="176"/>
      <c r="M42" s="177"/>
    </row>
    <row r="43" spans="1:13" ht="25.5">
      <c r="A43" s="174" t="s">
        <v>434</v>
      </c>
      <c r="B43" s="6" t="s">
        <v>435</v>
      </c>
      <c r="C43" s="6" t="s">
        <v>443</v>
      </c>
      <c r="D43" s="6" t="s">
        <v>388</v>
      </c>
      <c r="E43" s="14">
        <v>39570</v>
      </c>
      <c r="F43" s="14" t="s">
        <v>392</v>
      </c>
      <c r="G43" s="16" t="s">
        <v>444</v>
      </c>
      <c r="H43" s="176"/>
      <c r="I43" s="176"/>
      <c r="J43" s="176"/>
      <c r="K43" s="176"/>
      <c r="L43" s="176"/>
      <c r="M43" s="177"/>
    </row>
    <row r="44" spans="1:13" ht="38.25">
      <c r="A44" s="174" t="s">
        <v>438</v>
      </c>
      <c r="B44" s="6" t="s">
        <v>446</v>
      </c>
      <c r="C44" s="6" t="s">
        <v>447</v>
      </c>
      <c r="D44" s="6" t="s">
        <v>388</v>
      </c>
      <c r="E44" s="14">
        <v>39522</v>
      </c>
      <c r="F44" s="14">
        <v>2016</v>
      </c>
      <c r="G44" s="16" t="s">
        <v>448</v>
      </c>
      <c r="H44" s="176"/>
      <c r="I44" s="176"/>
      <c r="J44" s="176"/>
      <c r="K44" s="176"/>
      <c r="L44" s="176"/>
      <c r="M44" s="177"/>
    </row>
    <row r="45" spans="1:13" ht="25.5">
      <c r="A45" s="174" t="s">
        <v>442</v>
      </c>
      <c r="B45" s="6" t="s">
        <v>386</v>
      </c>
      <c r="C45" s="6" t="s">
        <v>387</v>
      </c>
      <c r="D45" s="6" t="s">
        <v>388</v>
      </c>
      <c r="E45" s="14">
        <v>39549</v>
      </c>
      <c r="F45" s="14">
        <v>2014</v>
      </c>
      <c r="G45" s="16" t="s">
        <v>450</v>
      </c>
      <c r="H45" s="176"/>
      <c r="I45" s="176"/>
      <c r="J45" s="176"/>
      <c r="K45" s="176"/>
      <c r="L45" s="176"/>
      <c r="M45" s="177"/>
    </row>
    <row r="46" spans="1:13" ht="25.5">
      <c r="A46" s="174" t="s">
        <v>445</v>
      </c>
      <c r="B46" s="6" t="s">
        <v>386</v>
      </c>
      <c r="C46" s="6" t="s">
        <v>452</v>
      </c>
      <c r="D46" s="6" t="s">
        <v>453</v>
      </c>
      <c r="E46" s="14">
        <v>39803</v>
      </c>
      <c r="F46" s="14">
        <v>2014</v>
      </c>
      <c r="G46" s="16" t="s">
        <v>454</v>
      </c>
      <c r="H46" s="176"/>
      <c r="I46" s="176"/>
      <c r="J46" s="176"/>
      <c r="K46" s="176"/>
      <c r="L46" s="176"/>
      <c r="M46" s="177"/>
    </row>
    <row r="47" spans="1:13" s="182" customFormat="1" ht="24.75" customHeight="1">
      <c r="A47" s="174" t="s">
        <v>449</v>
      </c>
      <c r="B47" s="6" t="s">
        <v>382</v>
      </c>
      <c r="C47" s="6" t="s">
        <v>383</v>
      </c>
      <c r="D47" s="6" t="s">
        <v>384</v>
      </c>
      <c r="E47" s="14">
        <v>38614</v>
      </c>
      <c r="F47" s="14">
        <v>43063</v>
      </c>
      <c r="G47" s="16" t="s">
        <v>385</v>
      </c>
      <c r="H47" s="176">
        <v>11000000</v>
      </c>
      <c r="I47" s="180"/>
      <c r="J47" s="180"/>
      <c r="K47" s="180"/>
      <c r="L47" s="180"/>
      <c r="M47" s="181"/>
    </row>
    <row r="48" spans="1:13" ht="26.25" thickBot="1">
      <c r="A48" s="183" t="s">
        <v>451</v>
      </c>
      <c r="B48" s="17" t="s">
        <v>64</v>
      </c>
      <c r="C48" s="17" t="s">
        <v>65</v>
      </c>
      <c r="D48" s="17" t="s">
        <v>66</v>
      </c>
      <c r="E48" s="18">
        <v>37873</v>
      </c>
      <c r="F48" s="19" t="s">
        <v>20</v>
      </c>
      <c r="G48" s="20" t="s">
        <v>191</v>
      </c>
      <c r="H48" s="184">
        <v>937080</v>
      </c>
      <c r="I48" s="184"/>
      <c r="J48" s="184"/>
      <c r="K48" s="184"/>
      <c r="L48" s="184"/>
      <c r="M48" s="185"/>
    </row>
    <row r="49" spans="1:13" ht="25.5" customHeight="1" thickBot="1">
      <c r="A49" s="327" t="s">
        <v>200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4"/>
    </row>
    <row r="50" spans="1:13" s="194" customFormat="1" ht="26.25" customHeight="1">
      <c r="A50" s="186" t="s">
        <v>16</v>
      </c>
      <c r="B50" s="187" t="s">
        <v>201</v>
      </c>
      <c r="C50" s="188" t="s">
        <v>202</v>
      </c>
      <c r="D50" s="189" t="s">
        <v>203</v>
      </c>
      <c r="E50" s="190">
        <v>35599</v>
      </c>
      <c r="F50" s="188" t="s">
        <v>211</v>
      </c>
      <c r="G50" s="191" t="s">
        <v>335</v>
      </c>
      <c r="H50" s="192">
        <v>13806327</v>
      </c>
      <c r="I50" s="192">
        <v>13806327</v>
      </c>
      <c r="J50" s="192">
        <v>13806327</v>
      </c>
      <c r="K50" s="192">
        <v>13806327</v>
      </c>
      <c r="L50" s="192">
        <v>13806327</v>
      </c>
      <c r="M50" s="193" t="s">
        <v>204</v>
      </c>
    </row>
    <row r="51" spans="1:13" s="194" customFormat="1" ht="37.5" customHeight="1">
      <c r="A51" s="195" t="s">
        <v>21</v>
      </c>
      <c r="B51" s="196" t="s">
        <v>336</v>
      </c>
      <c r="C51" s="197" t="s">
        <v>337</v>
      </c>
      <c r="D51" s="196" t="s">
        <v>207</v>
      </c>
      <c r="E51" s="198">
        <v>38974</v>
      </c>
      <c r="F51" s="198">
        <v>40799</v>
      </c>
      <c r="G51" s="199" t="s">
        <v>338</v>
      </c>
      <c r="H51" s="200">
        <v>594864</v>
      </c>
      <c r="I51" s="200">
        <v>594864</v>
      </c>
      <c r="J51" s="200">
        <v>594864</v>
      </c>
      <c r="K51" s="200">
        <v>594864</v>
      </c>
      <c r="L51" s="200">
        <v>594864</v>
      </c>
      <c r="M51" s="201" t="s">
        <v>208</v>
      </c>
    </row>
    <row r="52" spans="1:13" s="194" customFormat="1" ht="27.75" customHeight="1">
      <c r="A52" s="195" t="s">
        <v>25</v>
      </c>
      <c r="B52" s="196" t="s">
        <v>209</v>
      </c>
      <c r="C52" s="197" t="s">
        <v>210</v>
      </c>
      <c r="D52" s="196" t="s">
        <v>119</v>
      </c>
      <c r="E52" s="202">
        <v>37601</v>
      </c>
      <c r="F52" s="202" t="s">
        <v>211</v>
      </c>
      <c r="G52" s="203" t="s">
        <v>335</v>
      </c>
      <c r="H52" s="200">
        <v>193300</v>
      </c>
      <c r="I52" s="200">
        <v>193300</v>
      </c>
      <c r="J52" s="200">
        <v>193300</v>
      </c>
      <c r="K52" s="200">
        <v>193300</v>
      </c>
      <c r="L52" s="200">
        <v>193300</v>
      </c>
      <c r="M52" s="201" t="s">
        <v>208</v>
      </c>
    </row>
    <row r="53" spans="1:13" s="194" customFormat="1" ht="24.75" customHeight="1">
      <c r="A53" s="195" t="s">
        <v>28</v>
      </c>
      <c r="B53" s="196" t="s">
        <v>212</v>
      </c>
      <c r="C53" s="197" t="s">
        <v>213</v>
      </c>
      <c r="D53" s="196" t="s">
        <v>214</v>
      </c>
      <c r="E53" s="202">
        <v>35599</v>
      </c>
      <c r="F53" s="202" t="s">
        <v>211</v>
      </c>
      <c r="G53" s="203" t="s">
        <v>335</v>
      </c>
      <c r="H53" s="200">
        <v>36827</v>
      </c>
      <c r="I53" s="200">
        <v>36827</v>
      </c>
      <c r="J53" s="200">
        <v>36827</v>
      </c>
      <c r="K53" s="200">
        <v>36827</v>
      </c>
      <c r="L53" s="200">
        <v>36827</v>
      </c>
      <c r="M53" s="201" t="s">
        <v>204</v>
      </c>
    </row>
    <row r="54" spans="1:13" s="194" customFormat="1" ht="36.75" customHeight="1">
      <c r="A54" s="195" t="s">
        <v>31</v>
      </c>
      <c r="B54" s="196" t="s">
        <v>215</v>
      </c>
      <c r="C54" s="197" t="s">
        <v>216</v>
      </c>
      <c r="D54" s="196" t="s">
        <v>217</v>
      </c>
      <c r="E54" s="202">
        <v>37196</v>
      </c>
      <c r="F54" s="199" t="s">
        <v>211</v>
      </c>
      <c r="G54" s="204" t="s">
        <v>339</v>
      </c>
      <c r="H54" s="200">
        <v>7017696</v>
      </c>
      <c r="I54" s="200">
        <v>7017696</v>
      </c>
      <c r="J54" s="200">
        <v>7017696</v>
      </c>
      <c r="K54" s="200">
        <v>7017696</v>
      </c>
      <c r="L54" s="200">
        <v>7017696</v>
      </c>
      <c r="M54" s="201" t="s">
        <v>218</v>
      </c>
    </row>
    <row r="55" spans="1:13" s="194" customFormat="1" ht="24.75" customHeight="1">
      <c r="A55" s="195" t="s">
        <v>35</v>
      </c>
      <c r="B55" s="196" t="s">
        <v>219</v>
      </c>
      <c r="C55" s="197" t="s">
        <v>220</v>
      </c>
      <c r="D55" s="196" t="s">
        <v>221</v>
      </c>
      <c r="E55" s="202">
        <v>39701</v>
      </c>
      <c r="F55" s="202">
        <v>40004</v>
      </c>
      <c r="G55" s="203" t="s">
        <v>335</v>
      </c>
      <c r="H55" s="200">
        <v>3869600</v>
      </c>
      <c r="I55" s="200">
        <v>3869600</v>
      </c>
      <c r="J55" s="200">
        <v>3869600</v>
      </c>
      <c r="K55" s="200">
        <v>3869600</v>
      </c>
      <c r="L55" s="200">
        <v>3869600</v>
      </c>
      <c r="M55" s="201" t="s">
        <v>222</v>
      </c>
    </row>
    <row r="56" spans="1:13" s="194" customFormat="1" ht="24.75" customHeight="1">
      <c r="A56" s="195" t="s">
        <v>37</v>
      </c>
      <c r="B56" s="196" t="s">
        <v>223</v>
      </c>
      <c r="C56" s="197" t="s">
        <v>224</v>
      </c>
      <c r="D56" s="196" t="s">
        <v>225</v>
      </c>
      <c r="E56" s="202">
        <v>39264</v>
      </c>
      <c r="F56" s="199" t="s">
        <v>211</v>
      </c>
      <c r="G56" s="203" t="s">
        <v>340</v>
      </c>
      <c r="H56" s="200">
        <v>1728000</v>
      </c>
      <c r="I56" s="200">
        <v>1728000</v>
      </c>
      <c r="J56" s="200">
        <v>1728000</v>
      </c>
      <c r="K56" s="200">
        <v>1728000</v>
      </c>
      <c r="L56" s="200">
        <v>1728000</v>
      </c>
      <c r="M56" s="201" t="s">
        <v>226</v>
      </c>
    </row>
    <row r="57" spans="1:13" s="194" customFormat="1" ht="24.75" customHeight="1">
      <c r="A57" s="195" t="s">
        <v>41</v>
      </c>
      <c r="B57" s="196" t="s">
        <v>227</v>
      </c>
      <c r="C57" s="197" t="s">
        <v>228</v>
      </c>
      <c r="D57" s="196" t="s">
        <v>229</v>
      </c>
      <c r="E57" s="202">
        <v>39541</v>
      </c>
      <c r="F57" s="199" t="s">
        <v>211</v>
      </c>
      <c r="G57" s="203" t="s">
        <v>335</v>
      </c>
      <c r="H57" s="200">
        <v>128934</v>
      </c>
      <c r="I57" s="200">
        <v>128934</v>
      </c>
      <c r="J57" s="200">
        <v>128934</v>
      </c>
      <c r="K57" s="200">
        <v>128934</v>
      </c>
      <c r="L57" s="200">
        <v>128934</v>
      </c>
      <c r="M57" s="201" t="s">
        <v>230</v>
      </c>
    </row>
    <row r="58" spans="1:13" s="194" customFormat="1" ht="35.25" customHeight="1">
      <c r="A58" s="195" t="s">
        <v>44</v>
      </c>
      <c r="B58" s="196" t="s">
        <v>231</v>
      </c>
      <c r="C58" s="197" t="s">
        <v>232</v>
      </c>
      <c r="D58" s="196" t="s">
        <v>233</v>
      </c>
      <c r="E58" s="202">
        <v>38047</v>
      </c>
      <c r="F58" s="202" t="s">
        <v>211</v>
      </c>
      <c r="G58" s="204" t="s">
        <v>341</v>
      </c>
      <c r="H58" s="200">
        <v>360000</v>
      </c>
      <c r="I58" s="200">
        <v>360000</v>
      </c>
      <c r="J58" s="200">
        <v>360000</v>
      </c>
      <c r="K58" s="200">
        <v>360000</v>
      </c>
      <c r="L58" s="200">
        <v>360000</v>
      </c>
      <c r="M58" s="201"/>
    </row>
    <row r="59" spans="1:13" s="194" customFormat="1" ht="24.75" customHeight="1">
      <c r="A59" s="195" t="s">
        <v>48</v>
      </c>
      <c r="B59" s="196" t="s">
        <v>231</v>
      </c>
      <c r="C59" s="197" t="s">
        <v>234</v>
      </c>
      <c r="D59" s="196" t="s">
        <v>233</v>
      </c>
      <c r="E59" s="202">
        <v>35612</v>
      </c>
      <c r="F59" s="202" t="s">
        <v>211</v>
      </c>
      <c r="G59" s="203" t="s">
        <v>342</v>
      </c>
      <c r="H59" s="200">
        <v>484764</v>
      </c>
      <c r="I59" s="200">
        <v>484764</v>
      </c>
      <c r="J59" s="200">
        <v>484764</v>
      </c>
      <c r="K59" s="200">
        <v>484764</v>
      </c>
      <c r="L59" s="200">
        <v>484764</v>
      </c>
      <c r="M59" s="201" t="s">
        <v>208</v>
      </c>
    </row>
    <row r="60" spans="1:13" s="194" customFormat="1" ht="39.75" customHeight="1">
      <c r="A60" s="195" t="s">
        <v>52</v>
      </c>
      <c r="B60" s="196" t="s">
        <v>235</v>
      </c>
      <c r="C60" s="197" t="s">
        <v>236</v>
      </c>
      <c r="D60" s="196" t="s">
        <v>237</v>
      </c>
      <c r="E60" s="202">
        <v>39326</v>
      </c>
      <c r="F60" s="199" t="s">
        <v>211</v>
      </c>
      <c r="G60" s="203" t="s">
        <v>343</v>
      </c>
      <c r="H60" s="200">
        <v>184320</v>
      </c>
      <c r="I60" s="200">
        <v>216000</v>
      </c>
      <c r="J60" s="200">
        <v>216000</v>
      </c>
      <c r="K60" s="200">
        <v>216000</v>
      </c>
      <c r="L60" s="200">
        <v>216000</v>
      </c>
      <c r="M60" s="201" t="s">
        <v>238</v>
      </c>
    </row>
    <row r="61" spans="1:13" s="194" customFormat="1" ht="24.75" customHeight="1">
      <c r="A61" s="195" t="s">
        <v>53</v>
      </c>
      <c r="B61" s="196" t="s">
        <v>239</v>
      </c>
      <c r="C61" s="197" t="s">
        <v>240</v>
      </c>
      <c r="D61" s="196" t="s">
        <v>241</v>
      </c>
      <c r="E61" s="202">
        <v>39337</v>
      </c>
      <c r="F61" s="199" t="s">
        <v>211</v>
      </c>
      <c r="G61" s="203" t="s">
        <v>344</v>
      </c>
      <c r="H61" s="200">
        <v>11860068</v>
      </c>
      <c r="I61" s="200">
        <v>11860068</v>
      </c>
      <c r="J61" s="200">
        <v>11860068</v>
      </c>
      <c r="K61" s="200">
        <v>11860068</v>
      </c>
      <c r="L61" s="200">
        <v>11860068</v>
      </c>
      <c r="M61" s="201" t="s">
        <v>222</v>
      </c>
    </row>
    <row r="62" spans="1:13" s="194" customFormat="1" ht="24.75" customHeight="1">
      <c r="A62" s="195" t="s">
        <v>56</v>
      </c>
      <c r="B62" s="196" t="s">
        <v>242</v>
      </c>
      <c r="C62" s="197" t="s">
        <v>243</v>
      </c>
      <c r="D62" s="196" t="s">
        <v>244</v>
      </c>
      <c r="E62" s="202">
        <v>39356</v>
      </c>
      <c r="F62" s="199" t="s">
        <v>211</v>
      </c>
      <c r="G62" s="203" t="s">
        <v>344</v>
      </c>
      <c r="H62" s="200">
        <v>660260</v>
      </c>
      <c r="I62" s="200">
        <v>660260</v>
      </c>
      <c r="J62" s="200">
        <v>660260</v>
      </c>
      <c r="K62" s="200">
        <v>660260</v>
      </c>
      <c r="L62" s="200">
        <v>660260</v>
      </c>
      <c r="M62" s="201" t="s">
        <v>245</v>
      </c>
    </row>
    <row r="63" spans="1:13" s="182" customFormat="1" ht="24.75" customHeight="1">
      <c r="A63" s="195" t="s">
        <v>60</v>
      </c>
      <c r="B63" s="196" t="s">
        <v>346</v>
      </c>
      <c r="C63" s="197" t="s">
        <v>347</v>
      </c>
      <c r="D63" s="205" t="s">
        <v>233</v>
      </c>
      <c r="E63" s="202">
        <v>39066</v>
      </c>
      <c r="F63" s="199" t="s">
        <v>211</v>
      </c>
      <c r="G63" s="203">
        <v>0</v>
      </c>
      <c r="H63" s="206">
        <v>0</v>
      </c>
      <c r="I63" s="206">
        <v>0</v>
      </c>
      <c r="J63" s="206">
        <v>0</v>
      </c>
      <c r="K63" s="206">
        <v>0</v>
      </c>
      <c r="L63" s="206">
        <v>0</v>
      </c>
      <c r="M63" s="207" t="s">
        <v>208</v>
      </c>
    </row>
    <row r="64" spans="1:13" s="182" customFormat="1" ht="35.25" customHeight="1">
      <c r="A64" s="195" t="s">
        <v>63</v>
      </c>
      <c r="B64" s="196" t="s">
        <v>348</v>
      </c>
      <c r="C64" s="197" t="s">
        <v>349</v>
      </c>
      <c r="D64" s="205" t="s">
        <v>350</v>
      </c>
      <c r="E64" s="202">
        <v>39448</v>
      </c>
      <c r="F64" s="199" t="s">
        <v>211</v>
      </c>
      <c r="G64" s="203" t="s">
        <v>351</v>
      </c>
      <c r="H64" s="206">
        <v>243792</v>
      </c>
      <c r="I64" s="206">
        <v>243792</v>
      </c>
      <c r="J64" s="206">
        <v>243792</v>
      </c>
      <c r="K64" s="206">
        <v>243792</v>
      </c>
      <c r="L64" s="206">
        <v>243792</v>
      </c>
      <c r="M64" s="207" t="s">
        <v>222</v>
      </c>
    </row>
    <row r="65" spans="1:13" s="182" customFormat="1" ht="29.25" customHeight="1">
      <c r="A65" s="195" t="s">
        <v>67</v>
      </c>
      <c r="B65" s="196" t="s">
        <v>352</v>
      </c>
      <c r="C65" s="197" t="s">
        <v>353</v>
      </c>
      <c r="D65" s="205" t="s">
        <v>354</v>
      </c>
      <c r="E65" s="208" t="s">
        <v>355</v>
      </c>
      <c r="F65" s="199" t="s">
        <v>211</v>
      </c>
      <c r="G65" s="204" t="s">
        <v>356</v>
      </c>
      <c r="H65" s="206">
        <v>53139932</v>
      </c>
      <c r="I65" s="206">
        <v>53139932</v>
      </c>
      <c r="J65" s="206">
        <v>53139932</v>
      </c>
      <c r="K65" s="206">
        <v>53139932</v>
      </c>
      <c r="L65" s="206">
        <v>53139932</v>
      </c>
      <c r="M65" s="209" t="s">
        <v>357</v>
      </c>
    </row>
    <row r="66" spans="1:13" s="182" customFormat="1" ht="37.5" customHeight="1">
      <c r="A66" s="195" t="s">
        <v>376</v>
      </c>
      <c r="B66" s="196" t="s">
        <v>358</v>
      </c>
      <c r="C66" s="197" t="s">
        <v>359</v>
      </c>
      <c r="D66" s="205" t="s">
        <v>217</v>
      </c>
      <c r="E66" s="208">
        <v>39814</v>
      </c>
      <c r="F66" s="202">
        <v>40178</v>
      </c>
      <c r="G66" s="204" t="s">
        <v>360</v>
      </c>
      <c r="H66" s="206">
        <v>480000</v>
      </c>
      <c r="I66" s="206">
        <v>0</v>
      </c>
      <c r="J66" s="206">
        <v>0</v>
      </c>
      <c r="K66" s="206">
        <v>0</v>
      </c>
      <c r="L66" s="206">
        <v>0</v>
      </c>
      <c r="M66" s="209" t="s">
        <v>361</v>
      </c>
    </row>
    <row r="67" spans="1:13" s="182" customFormat="1" ht="37.5" customHeight="1">
      <c r="A67" s="195" t="s">
        <v>377</v>
      </c>
      <c r="B67" s="196" t="s">
        <v>362</v>
      </c>
      <c r="C67" s="197" t="s">
        <v>363</v>
      </c>
      <c r="D67" s="205" t="s">
        <v>312</v>
      </c>
      <c r="E67" s="208">
        <v>39814</v>
      </c>
      <c r="F67" s="199" t="s">
        <v>211</v>
      </c>
      <c r="G67" s="203" t="s">
        <v>364</v>
      </c>
      <c r="H67" s="206">
        <v>270386</v>
      </c>
      <c r="I67" s="206">
        <v>270386</v>
      </c>
      <c r="J67" s="206">
        <v>270386</v>
      </c>
      <c r="K67" s="206">
        <v>270386</v>
      </c>
      <c r="L67" s="206">
        <v>270386</v>
      </c>
      <c r="M67" s="207" t="s">
        <v>365</v>
      </c>
    </row>
    <row r="68" spans="1:13" s="182" customFormat="1" ht="37.5" customHeight="1">
      <c r="A68" s="195" t="s">
        <v>378</v>
      </c>
      <c r="B68" s="196" t="s">
        <v>362</v>
      </c>
      <c r="C68" s="197" t="s">
        <v>366</v>
      </c>
      <c r="D68" s="205" t="s">
        <v>312</v>
      </c>
      <c r="E68" s="208">
        <v>39814</v>
      </c>
      <c r="F68" s="199" t="s">
        <v>211</v>
      </c>
      <c r="G68" s="203" t="s">
        <v>367</v>
      </c>
      <c r="H68" s="206">
        <v>448725</v>
      </c>
      <c r="I68" s="206">
        <v>448725</v>
      </c>
      <c r="J68" s="206">
        <v>448725</v>
      </c>
      <c r="K68" s="206">
        <v>448725</v>
      </c>
      <c r="L68" s="206">
        <v>448725</v>
      </c>
      <c r="M68" s="207" t="s">
        <v>365</v>
      </c>
    </row>
    <row r="69" spans="1:13" s="210" customFormat="1" ht="39" customHeight="1">
      <c r="A69" s="195" t="s">
        <v>379</v>
      </c>
      <c r="B69" s="196" t="s">
        <v>362</v>
      </c>
      <c r="C69" s="197" t="s">
        <v>368</v>
      </c>
      <c r="D69" s="205" t="s">
        <v>312</v>
      </c>
      <c r="E69" s="208">
        <v>37535</v>
      </c>
      <c r="F69" s="199" t="s">
        <v>211</v>
      </c>
      <c r="G69" s="204" t="s">
        <v>369</v>
      </c>
      <c r="H69" s="206">
        <v>496800</v>
      </c>
      <c r="I69" s="206">
        <v>496800</v>
      </c>
      <c r="J69" s="206">
        <v>496800</v>
      </c>
      <c r="K69" s="206">
        <v>496800</v>
      </c>
      <c r="L69" s="206">
        <v>496800</v>
      </c>
      <c r="M69" s="207" t="s">
        <v>222</v>
      </c>
    </row>
    <row r="70" spans="1:13" s="212" customFormat="1" ht="24.75" customHeight="1" thickBot="1">
      <c r="A70" s="195" t="s">
        <v>380</v>
      </c>
      <c r="B70" s="196" t="s">
        <v>370</v>
      </c>
      <c r="C70" s="197" t="s">
        <v>371</v>
      </c>
      <c r="D70" s="205" t="s">
        <v>372</v>
      </c>
      <c r="E70" s="208">
        <v>39832</v>
      </c>
      <c r="F70" s="199" t="s">
        <v>373</v>
      </c>
      <c r="G70" s="204" t="s">
        <v>374</v>
      </c>
      <c r="H70" s="211" t="s">
        <v>375</v>
      </c>
      <c r="I70" s="211" t="s">
        <v>375</v>
      </c>
      <c r="J70" s="211" t="s">
        <v>375</v>
      </c>
      <c r="K70" s="211" t="s">
        <v>375</v>
      </c>
      <c r="L70" s="211" t="s">
        <v>375</v>
      </c>
      <c r="M70" s="207"/>
    </row>
    <row r="71" spans="1:13" s="194" customFormat="1" ht="42.75" customHeight="1" thickBot="1">
      <c r="A71" s="213" t="s">
        <v>381</v>
      </c>
      <c r="B71" s="214" t="s">
        <v>246</v>
      </c>
      <c r="C71" s="215" t="s">
        <v>247</v>
      </c>
      <c r="D71" s="214" t="s">
        <v>225</v>
      </c>
      <c r="E71" s="216">
        <v>39692</v>
      </c>
      <c r="F71" s="217" t="s">
        <v>211</v>
      </c>
      <c r="G71" s="218" t="s">
        <v>345</v>
      </c>
      <c r="H71" s="219">
        <v>45533</v>
      </c>
      <c r="I71" s="219">
        <v>45533</v>
      </c>
      <c r="J71" s="219">
        <v>45533</v>
      </c>
      <c r="K71" s="219">
        <v>45533</v>
      </c>
      <c r="L71" s="219">
        <v>45533</v>
      </c>
      <c r="M71" s="220" t="s">
        <v>204</v>
      </c>
    </row>
    <row r="72" spans="1:13" ht="25.5" customHeight="1" thickBot="1">
      <c r="A72" s="327" t="s">
        <v>68</v>
      </c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4"/>
    </row>
    <row r="73" spans="1:13" ht="15.75" customHeight="1">
      <c r="A73" s="21" t="s">
        <v>16</v>
      </c>
      <c r="B73" s="22" t="s">
        <v>69</v>
      </c>
      <c r="C73" s="22" t="s">
        <v>70</v>
      </c>
      <c r="D73" s="22" t="s">
        <v>71</v>
      </c>
      <c r="E73" s="2">
        <v>38617</v>
      </c>
      <c r="F73" s="2">
        <v>43008</v>
      </c>
      <c r="G73" s="23">
        <v>79550208</v>
      </c>
      <c r="H73" s="221">
        <v>8838912</v>
      </c>
      <c r="I73" s="221">
        <v>8838912</v>
      </c>
      <c r="J73" s="221">
        <f>+I73</f>
        <v>8838912</v>
      </c>
      <c r="K73" s="221">
        <f>+J73</f>
        <v>8838912</v>
      </c>
      <c r="L73" s="222">
        <v>44194560</v>
      </c>
      <c r="M73" s="223"/>
    </row>
    <row r="74" spans="1:13" ht="17.25" customHeight="1">
      <c r="A74" s="224" t="s">
        <v>21</v>
      </c>
      <c r="B74" s="175" t="s">
        <v>72</v>
      </c>
      <c r="C74" s="6" t="s">
        <v>73</v>
      </c>
      <c r="D74" s="6" t="s">
        <v>74</v>
      </c>
      <c r="E74" s="7">
        <v>39448</v>
      </c>
      <c r="F74" s="7">
        <v>40178</v>
      </c>
      <c r="G74" s="8">
        <v>44181875</v>
      </c>
      <c r="H74" s="225">
        <v>35808600</v>
      </c>
      <c r="I74" s="225"/>
      <c r="J74" s="178"/>
      <c r="K74" s="178"/>
      <c r="L74" s="225"/>
      <c r="M74" s="226" t="s">
        <v>75</v>
      </c>
    </row>
    <row r="75" spans="1:13" ht="76.5">
      <c r="A75" s="4" t="s">
        <v>25</v>
      </c>
      <c r="B75" s="24" t="s">
        <v>76</v>
      </c>
      <c r="C75" s="6" t="s">
        <v>77</v>
      </c>
      <c r="D75" s="6" t="s">
        <v>74</v>
      </c>
      <c r="E75" s="73">
        <v>38285</v>
      </c>
      <c r="F75" s="7" t="s">
        <v>78</v>
      </c>
      <c r="G75" s="8">
        <v>3334000</v>
      </c>
      <c r="H75" s="178"/>
      <c r="I75" s="178"/>
      <c r="J75" s="178"/>
      <c r="K75" s="178"/>
      <c r="L75" s="225"/>
      <c r="M75" s="179"/>
    </row>
    <row r="76" spans="1:13" ht="63.75">
      <c r="A76" s="224" t="s">
        <v>28</v>
      </c>
      <c r="B76" s="24" t="s">
        <v>79</v>
      </c>
      <c r="C76" s="6" t="s">
        <v>80</v>
      </c>
      <c r="D76" s="6" t="s">
        <v>74</v>
      </c>
      <c r="E76" s="73">
        <v>38523</v>
      </c>
      <c r="F76" s="7" t="s">
        <v>81</v>
      </c>
      <c r="G76" s="8">
        <v>660000</v>
      </c>
      <c r="H76" s="178"/>
      <c r="I76" s="178"/>
      <c r="J76" s="178"/>
      <c r="K76" s="178"/>
      <c r="L76" s="225"/>
      <c r="M76" s="179"/>
    </row>
    <row r="77" spans="1:13" ht="63.75">
      <c r="A77" s="4" t="s">
        <v>31</v>
      </c>
      <c r="B77" s="24" t="s">
        <v>79</v>
      </c>
      <c r="C77" s="6" t="s">
        <v>82</v>
      </c>
      <c r="D77" s="6" t="s">
        <v>74</v>
      </c>
      <c r="E77" s="73">
        <v>38523</v>
      </c>
      <c r="F77" s="7" t="s">
        <v>81</v>
      </c>
      <c r="G77" s="8">
        <v>2625000</v>
      </c>
      <c r="H77" s="178"/>
      <c r="I77" s="178"/>
      <c r="J77" s="178"/>
      <c r="K77" s="178"/>
      <c r="L77" s="225"/>
      <c r="M77" s="179"/>
    </row>
    <row r="78" spans="1:13" ht="63.75">
      <c r="A78" s="224" t="s">
        <v>35</v>
      </c>
      <c r="B78" s="24" t="s">
        <v>83</v>
      </c>
      <c r="C78" s="6" t="s">
        <v>84</v>
      </c>
      <c r="D78" s="6" t="s">
        <v>74</v>
      </c>
      <c r="E78" s="73">
        <v>38947</v>
      </c>
      <c r="F78" s="25" t="s">
        <v>85</v>
      </c>
      <c r="G78" s="8">
        <v>4250000</v>
      </c>
      <c r="H78" s="178"/>
      <c r="I78" s="178"/>
      <c r="J78" s="178"/>
      <c r="K78" s="178"/>
      <c r="L78" s="225"/>
      <c r="M78" s="179"/>
    </row>
    <row r="79" spans="1:13" ht="76.5">
      <c r="A79" s="4" t="s">
        <v>37</v>
      </c>
      <c r="B79" s="24" t="s">
        <v>86</v>
      </c>
      <c r="C79" s="6" t="s">
        <v>87</v>
      </c>
      <c r="D79" s="6" t="s">
        <v>71</v>
      </c>
      <c r="E79" s="73">
        <v>38523</v>
      </c>
      <c r="F79" s="7" t="s">
        <v>81</v>
      </c>
      <c r="G79" s="8">
        <v>1953000</v>
      </c>
      <c r="H79" s="178"/>
      <c r="I79" s="178"/>
      <c r="J79" s="178"/>
      <c r="K79" s="178"/>
      <c r="L79" s="225"/>
      <c r="M79" s="179"/>
    </row>
    <row r="80" spans="1:13" ht="77.25" thickBot="1">
      <c r="A80" s="227" t="s">
        <v>41</v>
      </c>
      <c r="B80" s="26" t="s">
        <v>88</v>
      </c>
      <c r="C80" s="17" t="s">
        <v>87</v>
      </c>
      <c r="D80" s="17" t="s">
        <v>71</v>
      </c>
      <c r="E80" s="74">
        <v>38947</v>
      </c>
      <c r="F80" s="27" t="s">
        <v>85</v>
      </c>
      <c r="G80" s="28">
        <v>2997000</v>
      </c>
      <c r="H80" s="228"/>
      <c r="I80" s="228"/>
      <c r="J80" s="228"/>
      <c r="K80" s="228"/>
      <c r="L80" s="229"/>
      <c r="M80" s="185"/>
    </row>
    <row r="81" spans="1:13" ht="32.25" customHeight="1" thickBot="1">
      <c r="A81" s="327" t="s">
        <v>89</v>
      </c>
      <c r="B81" s="363"/>
      <c r="C81" s="363"/>
      <c r="D81" s="363"/>
      <c r="E81" s="363"/>
      <c r="F81" s="363"/>
      <c r="G81" s="363"/>
      <c r="H81" s="363"/>
      <c r="I81" s="363"/>
      <c r="J81" s="363"/>
      <c r="K81" s="363"/>
      <c r="L81" s="363"/>
      <c r="M81" s="364"/>
    </row>
    <row r="82" spans="1:13" ht="25.5">
      <c r="A82" s="309" t="s">
        <v>16</v>
      </c>
      <c r="B82" s="310" t="s">
        <v>90</v>
      </c>
      <c r="C82" s="1" t="s">
        <v>91</v>
      </c>
      <c r="D82" s="1"/>
      <c r="E82" s="2">
        <v>36434</v>
      </c>
      <c r="F82" s="2">
        <v>40086</v>
      </c>
      <c r="G82" s="3"/>
      <c r="H82" s="366">
        <v>55000000</v>
      </c>
      <c r="I82" s="367"/>
      <c r="J82" s="230"/>
      <c r="K82" s="230"/>
      <c r="L82" s="230"/>
      <c r="M82" s="231" t="s">
        <v>92</v>
      </c>
    </row>
    <row r="83" spans="1:13" ht="20.25" customHeight="1">
      <c r="A83" s="4" t="s">
        <v>21</v>
      </c>
      <c r="B83" s="5" t="s">
        <v>93</v>
      </c>
      <c r="C83" s="6" t="s">
        <v>94</v>
      </c>
      <c r="D83" s="6"/>
      <c r="E83" s="7">
        <v>38803</v>
      </c>
      <c r="F83" s="7">
        <v>40264</v>
      </c>
      <c r="G83" s="8">
        <f>H83+I83</f>
        <v>114268968</v>
      </c>
      <c r="H83" s="8">
        <v>89622720</v>
      </c>
      <c r="I83" s="178">
        <v>24646248</v>
      </c>
      <c r="J83" s="225"/>
      <c r="K83" s="178"/>
      <c r="L83" s="178"/>
      <c r="M83" s="179" t="s">
        <v>92</v>
      </c>
    </row>
    <row r="84" spans="1:13" ht="25.5">
      <c r="A84" s="4" t="s">
        <v>25</v>
      </c>
      <c r="B84" s="6" t="s">
        <v>95</v>
      </c>
      <c r="C84" s="5" t="s">
        <v>96</v>
      </c>
      <c r="D84" s="5"/>
      <c r="E84" s="29">
        <v>39626</v>
      </c>
      <c r="F84" s="29">
        <v>40356</v>
      </c>
      <c r="G84" s="75">
        <f>H84*2</f>
        <v>766634996</v>
      </c>
      <c r="H84" s="75">
        <v>383317498</v>
      </c>
      <c r="I84" s="225">
        <v>383717498</v>
      </c>
      <c r="J84" s="225"/>
      <c r="K84" s="225"/>
      <c r="L84" s="225"/>
      <c r="M84" s="179"/>
    </row>
    <row r="85" spans="1:13" ht="12.75">
      <c r="A85" s="224" t="s">
        <v>28</v>
      </c>
      <c r="B85" s="175" t="s">
        <v>97</v>
      </c>
      <c r="C85" s="5" t="s">
        <v>96</v>
      </c>
      <c r="D85" s="6"/>
      <c r="E85" s="29">
        <v>39626</v>
      </c>
      <c r="F85" s="29">
        <v>40356</v>
      </c>
      <c r="G85" s="75">
        <f>185061718*2</f>
        <v>370123436</v>
      </c>
      <c r="H85" s="75">
        <f>G85/2</f>
        <v>185061718</v>
      </c>
      <c r="I85" s="225">
        <v>185061718</v>
      </c>
      <c r="J85" s="225"/>
      <c r="K85" s="225"/>
      <c r="L85" s="225"/>
      <c r="M85" s="179"/>
    </row>
    <row r="86" spans="1:13" ht="25.5">
      <c r="A86" s="4" t="s">
        <v>31</v>
      </c>
      <c r="B86" s="6" t="s">
        <v>98</v>
      </c>
      <c r="C86" s="5" t="s">
        <v>96</v>
      </c>
      <c r="D86" s="6"/>
      <c r="E86" s="29">
        <v>39626</v>
      </c>
      <c r="F86" s="29">
        <v>40356</v>
      </c>
      <c r="G86" s="75">
        <f>2*186376761</f>
        <v>372753522</v>
      </c>
      <c r="H86" s="75">
        <f>G86/2</f>
        <v>186376761</v>
      </c>
      <c r="I86" s="225">
        <v>186376761</v>
      </c>
      <c r="J86" s="225"/>
      <c r="K86" s="225"/>
      <c r="L86" s="225"/>
      <c r="M86" s="179"/>
    </row>
    <row r="87" spans="1:13" ht="18" customHeight="1">
      <c r="A87" s="4" t="s">
        <v>35</v>
      </c>
      <c r="B87" s="6" t="s">
        <v>99</v>
      </c>
      <c r="C87" s="6" t="s">
        <v>100</v>
      </c>
      <c r="D87" s="6"/>
      <c r="E87" s="7">
        <v>39630</v>
      </c>
      <c r="F87" s="7">
        <v>41456</v>
      </c>
      <c r="G87" s="8">
        <v>332784835</v>
      </c>
      <c r="H87" s="75">
        <v>15828074</v>
      </c>
      <c r="I87" s="225">
        <v>66556967</v>
      </c>
      <c r="J87" s="225">
        <v>66556967</v>
      </c>
      <c r="K87" s="225">
        <v>66556967</v>
      </c>
      <c r="L87" s="225">
        <v>66556967</v>
      </c>
      <c r="M87" s="311"/>
    </row>
    <row r="88" spans="1:13" ht="20.25" customHeight="1">
      <c r="A88" s="4" t="s">
        <v>37</v>
      </c>
      <c r="B88" s="6" t="s">
        <v>101</v>
      </c>
      <c r="C88" s="6" t="s">
        <v>100</v>
      </c>
      <c r="D88" s="6"/>
      <c r="E88" s="7">
        <v>39630</v>
      </c>
      <c r="F88" s="7">
        <v>41456</v>
      </c>
      <c r="G88" s="8">
        <v>71070900</v>
      </c>
      <c r="H88" s="75">
        <v>55984760</v>
      </c>
      <c r="I88" s="225">
        <v>14214180</v>
      </c>
      <c r="J88" s="225">
        <v>14214180</v>
      </c>
      <c r="K88" s="225">
        <v>14214180</v>
      </c>
      <c r="L88" s="225">
        <v>14214180</v>
      </c>
      <c r="M88" s="311"/>
    </row>
    <row r="89" spans="1:13" ht="18" customHeight="1">
      <c r="A89" s="4" t="s">
        <v>41</v>
      </c>
      <c r="B89" s="6" t="s">
        <v>102</v>
      </c>
      <c r="C89" s="6" t="s">
        <v>100</v>
      </c>
      <c r="D89" s="6"/>
      <c r="E89" s="7">
        <v>39630</v>
      </c>
      <c r="F89" s="7">
        <v>41456</v>
      </c>
      <c r="G89" s="8">
        <v>79140370</v>
      </c>
      <c r="H89" s="75">
        <v>120000000</v>
      </c>
      <c r="I89" s="225">
        <v>15828074</v>
      </c>
      <c r="J89" s="225">
        <v>15828074</v>
      </c>
      <c r="K89" s="225">
        <v>15828074</v>
      </c>
      <c r="L89" s="225">
        <v>15828074</v>
      </c>
      <c r="M89" s="311"/>
    </row>
    <row r="90" spans="1:13" ht="18" customHeight="1">
      <c r="A90" s="4" t="s">
        <v>44</v>
      </c>
      <c r="B90" s="6" t="s">
        <v>103</v>
      </c>
      <c r="C90" s="6" t="s">
        <v>100</v>
      </c>
      <c r="D90" s="6"/>
      <c r="E90" s="7">
        <v>39630</v>
      </c>
      <c r="F90" s="7">
        <v>41456</v>
      </c>
      <c r="G90" s="8">
        <v>279923800</v>
      </c>
      <c r="H90" s="75">
        <v>0</v>
      </c>
      <c r="I90" s="225">
        <v>55984760</v>
      </c>
      <c r="J90" s="225">
        <v>55984760</v>
      </c>
      <c r="K90" s="225">
        <v>55984760</v>
      </c>
      <c r="L90" s="225">
        <v>55984760</v>
      </c>
      <c r="M90" s="311"/>
    </row>
    <row r="91" spans="1:13" ht="33.75" customHeight="1">
      <c r="A91" s="4" t="s">
        <v>48</v>
      </c>
      <c r="B91" s="6"/>
      <c r="C91" s="6" t="s">
        <v>108</v>
      </c>
      <c r="D91" s="6"/>
      <c r="E91" s="7">
        <v>39873</v>
      </c>
      <c r="F91" s="7"/>
      <c r="G91" s="8">
        <v>600000000</v>
      </c>
      <c r="H91" s="75"/>
      <c r="I91" s="225"/>
      <c r="J91" s="225"/>
      <c r="K91" s="225"/>
      <c r="L91" s="225"/>
      <c r="M91" s="311"/>
    </row>
    <row r="92" spans="1:13" ht="54.75" customHeight="1">
      <c r="A92" s="4" t="s">
        <v>52</v>
      </c>
      <c r="B92" s="6" t="s">
        <v>676</v>
      </c>
      <c r="C92" s="6" t="s">
        <v>675</v>
      </c>
      <c r="D92" s="6" t="s">
        <v>690</v>
      </c>
      <c r="E92" s="7">
        <v>39990</v>
      </c>
      <c r="F92" s="7">
        <v>40354</v>
      </c>
      <c r="G92" s="8">
        <v>35394180</v>
      </c>
      <c r="H92" s="75">
        <f>(G92/12)*6</f>
        <v>17697090</v>
      </c>
      <c r="I92" s="225">
        <f>G92-H92</f>
        <v>17697090</v>
      </c>
      <c r="J92" s="225"/>
      <c r="K92" s="225"/>
      <c r="L92" s="225"/>
      <c r="M92" s="311"/>
    </row>
    <row r="93" spans="1:13" ht="54.75" customHeight="1">
      <c r="A93" s="4" t="s">
        <v>53</v>
      </c>
      <c r="B93" s="6" t="s">
        <v>676</v>
      </c>
      <c r="C93" s="6" t="s">
        <v>677</v>
      </c>
      <c r="D93" s="6" t="s">
        <v>690</v>
      </c>
      <c r="E93" s="7">
        <v>39857</v>
      </c>
      <c r="F93" s="7">
        <v>40221</v>
      </c>
      <c r="G93" s="8">
        <v>27776122</v>
      </c>
      <c r="H93" s="75">
        <f>(G93/12)*10</f>
        <v>23146768.333333336</v>
      </c>
      <c r="I93" s="225">
        <f>G93-H93</f>
        <v>4629353.666666664</v>
      </c>
      <c r="J93" s="225"/>
      <c r="K93" s="225"/>
      <c r="L93" s="225"/>
      <c r="M93" s="311"/>
    </row>
    <row r="94" spans="1:13" ht="54.75" customHeight="1">
      <c r="A94" s="4" t="s">
        <v>56</v>
      </c>
      <c r="B94" s="6" t="s">
        <v>676</v>
      </c>
      <c r="C94" s="6" t="s">
        <v>678</v>
      </c>
      <c r="D94" s="6" t="s">
        <v>690</v>
      </c>
      <c r="E94" s="7">
        <v>39962</v>
      </c>
      <c r="F94" s="7">
        <v>40326</v>
      </c>
      <c r="G94" s="8">
        <v>13322999</v>
      </c>
      <c r="H94" s="75">
        <f>(G94/12)*7</f>
        <v>7771749.416666667</v>
      </c>
      <c r="I94" s="225">
        <f>G94-H94</f>
        <v>5551249.583333333</v>
      </c>
      <c r="J94" s="225"/>
      <c r="K94" s="225"/>
      <c r="L94" s="225"/>
      <c r="M94" s="311"/>
    </row>
    <row r="95" spans="1:13" ht="54.75" customHeight="1">
      <c r="A95" s="4" t="s">
        <v>60</v>
      </c>
      <c r="B95" s="6" t="s">
        <v>676</v>
      </c>
      <c r="C95" s="6" t="s">
        <v>679</v>
      </c>
      <c r="D95" s="6" t="s">
        <v>690</v>
      </c>
      <c r="E95" s="7">
        <v>40011</v>
      </c>
      <c r="F95" s="7">
        <v>40375</v>
      </c>
      <c r="G95" s="8">
        <v>24185912</v>
      </c>
      <c r="H95" s="75">
        <f>(G95/12)*5</f>
        <v>10077463.333333334</v>
      </c>
      <c r="I95" s="225">
        <f>G95-H95</f>
        <v>14108448.666666666</v>
      </c>
      <c r="J95" s="225"/>
      <c r="K95" s="225"/>
      <c r="L95" s="225"/>
      <c r="M95" s="311"/>
    </row>
    <row r="96" spans="1:13" ht="54.75" customHeight="1">
      <c r="A96" s="4" t="s">
        <v>63</v>
      </c>
      <c r="B96" s="6" t="s">
        <v>676</v>
      </c>
      <c r="C96" s="6" t="s">
        <v>680</v>
      </c>
      <c r="D96" s="6" t="s">
        <v>690</v>
      </c>
      <c r="E96" s="7">
        <v>39844</v>
      </c>
      <c r="F96" s="7">
        <v>40178</v>
      </c>
      <c r="G96" s="8">
        <v>10417050</v>
      </c>
      <c r="H96" s="75">
        <v>10417050</v>
      </c>
      <c r="I96" s="225"/>
      <c r="J96" s="225"/>
      <c r="K96" s="225"/>
      <c r="L96" s="225"/>
      <c r="M96" s="311"/>
    </row>
    <row r="97" spans="1:13" ht="54.75" customHeight="1">
      <c r="A97" s="4" t="s">
        <v>67</v>
      </c>
      <c r="B97" s="6" t="s">
        <v>676</v>
      </c>
      <c r="C97" s="6" t="s">
        <v>681</v>
      </c>
      <c r="D97" s="6" t="s">
        <v>690</v>
      </c>
      <c r="E97" s="7">
        <v>39959</v>
      </c>
      <c r="F97" s="7">
        <v>40323</v>
      </c>
      <c r="G97" s="8">
        <v>12237104</v>
      </c>
      <c r="H97" s="75">
        <f>(G97/12)*7</f>
        <v>7138310.666666666</v>
      </c>
      <c r="I97" s="225">
        <f>G97-H97</f>
        <v>5098793.333333334</v>
      </c>
      <c r="J97" s="225"/>
      <c r="K97" s="225"/>
      <c r="L97" s="225"/>
      <c r="M97" s="311"/>
    </row>
    <row r="98" spans="1:13" ht="54.75" customHeight="1">
      <c r="A98" s="4" t="s">
        <v>376</v>
      </c>
      <c r="B98" s="6" t="s">
        <v>676</v>
      </c>
      <c r="C98" s="6" t="s">
        <v>682</v>
      </c>
      <c r="D98" s="6" t="s">
        <v>690</v>
      </c>
      <c r="E98" s="7">
        <v>39967</v>
      </c>
      <c r="F98" s="7">
        <v>40331</v>
      </c>
      <c r="G98" s="8">
        <v>12476165</v>
      </c>
      <c r="H98" s="75">
        <f>G98/2</f>
        <v>6238082.5</v>
      </c>
      <c r="I98" s="225">
        <f>G98-H98</f>
        <v>6238082.5</v>
      </c>
      <c r="J98" s="225"/>
      <c r="K98" s="225"/>
      <c r="L98" s="225"/>
      <c r="M98" s="311"/>
    </row>
    <row r="99" spans="1:13" ht="54.75" customHeight="1">
      <c r="A99" s="4" t="s">
        <v>377</v>
      </c>
      <c r="B99" s="6" t="s">
        <v>676</v>
      </c>
      <c r="C99" s="6" t="s">
        <v>683</v>
      </c>
      <c r="D99" s="6" t="s">
        <v>690</v>
      </c>
      <c r="E99" s="7">
        <v>40016</v>
      </c>
      <c r="F99" s="7">
        <v>40380</v>
      </c>
      <c r="G99" s="8">
        <v>13926000</v>
      </c>
      <c r="H99" s="75">
        <f>(G99/12)*5</f>
        <v>5802500</v>
      </c>
      <c r="I99" s="225">
        <f>G99-H99</f>
        <v>8123500</v>
      </c>
      <c r="J99" s="225"/>
      <c r="K99" s="225"/>
      <c r="L99" s="225"/>
      <c r="M99" s="311"/>
    </row>
    <row r="100" spans="1:13" ht="54.75" customHeight="1">
      <c r="A100" s="4" t="s">
        <v>378</v>
      </c>
      <c r="B100" s="6" t="s">
        <v>676</v>
      </c>
      <c r="C100" s="6" t="s">
        <v>684</v>
      </c>
      <c r="D100" s="6" t="s">
        <v>690</v>
      </c>
      <c r="E100" s="7">
        <v>39820</v>
      </c>
      <c r="F100" s="7">
        <v>40184</v>
      </c>
      <c r="G100" s="8">
        <v>7658760</v>
      </c>
      <c r="H100" s="75">
        <f>(G100/12)*11</f>
        <v>7020530</v>
      </c>
      <c r="I100" s="225">
        <f>G100-H100</f>
        <v>638230</v>
      </c>
      <c r="J100" s="225"/>
      <c r="K100" s="225"/>
      <c r="L100" s="225"/>
      <c r="M100" s="311"/>
    </row>
    <row r="101" spans="1:13" ht="54.75" customHeight="1">
      <c r="A101" s="4" t="s">
        <v>379</v>
      </c>
      <c r="B101" s="6" t="s">
        <v>676</v>
      </c>
      <c r="C101" s="6" t="s">
        <v>685</v>
      </c>
      <c r="D101" s="6" t="s">
        <v>690</v>
      </c>
      <c r="E101" s="7">
        <v>39601</v>
      </c>
      <c r="F101" s="7">
        <v>40330</v>
      </c>
      <c r="G101" s="8">
        <v>7106322</v>
      </c>
      <c r="H101" s="75">
        <f>(G101/12)*6</f>
        <v>3553161</v>
      </c>
      <c r="I101" s="225">
        <f>G101-H101</f>
        <v>3553161</v>
      </c>
      <c r="J101" s="225"/>
      <c r="K101" s="225"/>
      <c r="L101" s="225"/>
      <c r="M101" s="311"/>
    </row>
    <row r="102" spans="1:13" ht="54.75" customHeight="1">
      <c r="A102" s="4" t="s">
        <v>380</v>
      </c>
      <c r="B102" s="6" t="s">
        <v>676</v>
      </c>
      <c r="C102" s="6" t="s">
        <v>686</v>
      </c>
      <c r="D102" s="6" t="s">
        <v>690</v>
      </c>
      <c r="E102" s="7">
        <v>39814</v>
      </c>
      <c r="F102" s="7">
        <v>40178</v>
      </c>
      <c r="G102" s="8">
        <v>2354835</v>
      </c>
      <c r="H102" s="75">
        <v>2354835</v>
      </c>
      <c r="I102" s="225"/>
      <c r="J102" s="225"/>
      <c r="K102" s="225"/>
      <c r="L102" s="225"/>
      <c r="M102" s="311"/>
    </row>
    <row r="103" spans="1:13" ht="54.75" customHeight="1">
      <c r="A103" s="4" t="s">
        <v>381</v>
      </c>
      <c r="B103" s="6" t="s">
        <v>676</v>
      </c>
      <c r="C103" s="6" t="s">
        <v>687</v>
      </c>
      <c r="D103" s="6" t="s">
        <v>690</v>
      </c>
      <c r="E103" s="7">
        <v>39637</v>
      </c>
      <c r="F103" s="7">
        <v>40001</v>
      </c>
      <c r="G103" s="8">
        <v>10536674</v>
      </c>
      <c r="H103" s="75">
        <f>(G103/12)*7</f>
        <v>6146393.166666666</v>
      </c>
      <c r="I103" s="225"/>
      <c r="J103" s="225"/>
      <c r="K103" s="225"/>
      <c r="L103" s="225"/>
      <c r="M103" s="311" t="s">
        <v>688</v>
      </c>
    </row>
    <row r="104" spans="1:13" ht="54.75" customHeight="1">
      <c r="A104" s="4" t="s">
        <v>399</v>
      </c>
      <c r="B104" s="6" t="s">
        <v>676</v>
      </c>
      <c r="C104" s="6" t="s">
        <v>689</v>
      </c>
      <c r="D104" s="6" t="s">
        <v>690</v>
      </c>
      <c r="E104" s="7">
        <v>39619</v>
      </c>
      <c r="F104" s="7">
        <v>39983</v>
      </c>
      <c r="G104" s="8">
        <v>14515657</v>
      </c>
      <c r="H104" s="75">
        <f>(G104/12)*6</f>
        <v>7257828.5</v>
      </c>
      <c r="I104" s="225"/>
      <c r="J104" s="225"/>
      <c r="K104" s="225"/>
      <c r="L104" s="225"/>
      <c r="M104" s="311" t="s">
        <v>688</v>
      </c>
    </row>
    <row r="105" spans="1:13" ht="32.25" customHeight="1" thickBot="1">
      <c r="A105" s="360" t="s">
        <v>109</v>
      </c>
      <c r="B105" s="361"/>
      <c r="C105" s="361"/>
      <c r="D105" s="361"/>
      <c r="E105" s="361"/>
      <c r="F105" s="361"/>
      <c r="G105" s="361"/>
      <c r="H105" s="361"/>
      <c r="I105" s="361"/>
      <c r="J105" s="361"/>
      <c r="K105" s="361"/>
      <c r="L105" s="361"/>
      <c r="M105" s="362"/>
    </row>
    <row r="106" spans="1:13" ht="38.25">
      <c r="A106" s="33" t="s">
        <v>16</v>
      </c>
      <c r="B106" s="1" t="s">
        <v>110</v>
      </c>
      <c r="C106" s="1" t="s">
        <v>111</v>
      </c>
      <c r="D106" s="22" t="s">
        <v>112</v>
      </c>
      <c r="E106" s="2">
        <v>39123</v>
      </c>
      <c r="F106" s="2">
        <v>42886</v>
      </c>
      <c r="G106" s="23"/>
      <c r="H106" s="221"/>
      <c r="I106" s="221"/>
      <c r="J106" s="221"/>
      <c r="K106" s="221"/>
      <c r="L106" s="221"/>
      <c r="M106" s="233"/>
    </row>
    <row r="107" spans="1:13" ht="25.5">
      <c r="A107" s="234" t="s">
        <v>21</v>
      </c>
      <c r="B107" s="175" t="s">
        <v>113</v>
      </c>
      <c r="C107" s="6" t="s">
        <v>114</v>
      </c>
      <c r="D107" s="5" t="s">
        <v>112</v>
      </c>
      <c r="E107" s="7">
        <v>38321</v>
      </c>
      <c r="F107" s="7">
        <v>40147</v>
      </c>
      <c r="G107" s="8"/>
      <c r="H107" s="178"/>
      <c r="I107" s="178"/>
      <c r="J107" s="178"/>
      <c r="K107" s="178"/>
      <c r="L107" s="178"/>
      <c r="M107" s="226"/>
    </row>
    <row r="108" spans="1:13" ht="25.5">
      <c r="A108" s="35" t="s">
        <v>25</v>
      </c>
      <c r="B108" s="6" t="s">
        <v>115</v>
      </c>
      <c r="C108" s="6" t="s">
        <v>116</v>
      </c>
      <c r="D108" s="5" t="s">
        <v>112</v>
      </c>
      <c r="E108" s="7">
        <v>38803</v>
      </c>
      <c r="F108" s="7">
        <v>41639</v>
      </c>
      <c r="G108" s="8"/>
      <c r="H108" s="178"/>
      <c r="I108" s="178"/>
      <c r="J108" s="178"/>
      <c r="K108" s="178"/>
      <c r="L108" s="178"/>
      <c r="M108" s="226"/>
    </row>
    <row r="109" spans="1:13" ht="25.5">
      <c r="A109" s="235" t="s">
        <v>28</v>
      </c>
      <c r="B109" s="236" t="s">
        <v>329</v>
      </c>
      <c r="C109" s="237" t="s">
        <v>330</v>
      </c>
      <c r="D109" s="237" t="s">
        <v>119</v>
      </c>
      <c r="E109" s="238">
        <v>39814</v>
      </c>
      <c r="F109" s="239" t="s">
        <v>120</v>
      </c>
      <c r="G109" s="240" t="s">
        <v>331</v>
      </c>
      <c r="H109" s="241">
        <v>8619840</v>
      </c>
      <c r="I109" s="242"/>
      <c r="J109" s="242"/>
      <c r="K109" s="242"/>
      <c r="L109" s="242"/>
      <c r="M109" s="243" t="s">
        <v>332</v>
      </c>
    </row>
    <row r="110" spans="1:13" ht="26.25" thickBot="1">
      <c r="A110" s="244" t="s">
        <v>31</v>
      </c>
      <c r="B110" s="31" t="s">
        <v>333</v>
      </c>
      <c r="C110" s="17" t="s">
        <v>334</v>
      </c>
      <c r="D110" s="17" t="s">
        <v>119</v>
      </c>
      <c r="E110" s="27">
        <v>39814</v>
      </c>
      <c r="F110" s="27">
        <v>40543</v>
      </c>
      <c r="G110" s="28">
        <v>20000000</v>
      </c>
      <c r="H110" s="229">
        <v>10118484</v>
      </c>
      <c r="I110" s="228">
        <v>9881516</v>
      </c>
      <c r="J110" s="228"/>
      <c r="K110" s="228"/>
      <c r="L110" s="228"/>
      <c r="M110" s="245"/>
    </row>
    <row r="111" spans="1:13" ht="32.25" customHeight="1">
      <c r="A111" s="327" t="s">
        <v>192</v>
      </c>
      <c r="B111" s="363"/>
      <c r="C111" s="363"/>
      <c r="D111" s="363"/>
      <c r="E111" s="363"/>
      <c r="F111" s="363"/>
      <c r="G111" s="363"/>
      <c r="H111" s="363"/>
      <c r="I111" s="363"/>
      <c r="J111" s="363"/>
      <c r="K111" s="363"/>
      <c r="L111" s="363"/>
      <c r="M111" s="364"/>
    </row>
    <row r="112" spans="1:13" s="194" customFormat="1" ht="63.75" customHeight="1">
      <c r="A112" s="246">
        <v>1</v>
      </c>
      <c r="B112" s="41" t="s">
        <v>455</v>
      </c>
      <c r="C112" s="41" t="s">
        <v>456</v>
      </c>
      <c r="D112" s="6" t="s">
        <v>47</v>
      </c>
      <c r="E112" s="14">
        <v>39910</v>
      </c>
      <c r="F112" s="14">
        <v>40275</v>
      </c>
      <c r="G112" s="16">
        <v>78000</v>
      </c>
      <c r="H112" s="178">
        <v>58500</v>
      </c>
      <c r="I112" s="8">
        <v>19500</v>
      </c>
      <c r="J112" s="38"/>
      <c r="K112" s="38"/>
      <c r="L112" s="247"/>
      <c r="M112" s="248"/>
    </row>
    <row r="113" spans="1:13" s="194" customFormat="1" ht="63.75" customHeight="1">
      <c r="A113" s="246">
        <v>2</v>
      </c>
      <c r="B113" s="41" t="s">
        <v>457</v>
      </c>
      <c r="C113" s="41" t="s">
        <v>458</v>
      </c>
      <c r="D113" s="6" t="s">
        <v>459</v>
      </c>
      <c r="E113" s="14">
        <v>39630</v>
      </c>
      <c r="F113" s="14" t="s">
        <v>20</v>
      </c>
      <c r="G113" s="16">
        <v>20000</v>
      </c>
      <c r="H113" s="178">
        <v>240000</v>
      </c>
      <c r="I113" s="8"/>
      <c r="J113" s="38"/>
      <c r="K113" s="38"/>
      <c r="L113" s="247"/>
      <c r="M113" s="248"/>
    </row>
    <row r="114" spans="1:13" s="194" customFormat="1" ht="63.75" customHeight="1">
      <c r="A114" s="246">
        <v>3</v>
      </c>
      <c r="B114" s="41" t="s">
        <v>460</v>
      </c>
      <c r="C114" s="41" t="s">
        <v>461</v>
      </c>
      <c r="D114" s="6" t="s">
        <v>66</v>
      </c>
      <c r="E114" s="14">
        <v>39633</v>
      </c>
      <c r="F114" s="14">
        <v>40363</v>
      </c>
      <c r="G114" s="16">
        <v>4990</v>
      </c>
      <c r="H114" s="178">
        <v>59880</v>
      </c>
      <c r="I114" s="8"/>
      <c r="J114" s="38"/>
      <c r="K114" s="38"/>
      <c r="L114" s="247"/>
      <c r="M114" s="248"/>
    </row>
    <row r="115" spans="1:13" s="194" customFormat="1" ht="63.75" customHeight="1">
      <c r="A115" s="246">
        <v>4</v>
      </c>
      <c r="B115" s="41" t="s">
        <v>462</v>
      </c>
      <c r="C115" s="41" t="s">
        <v>463</v>
      </c>
      <c r="D115" s="6" t="s">
        <v>459</v>
      </c>
      <c r="E115" s="14">
        <v>39814</v>
      </c>
      <c r="F115" s="14">
        <v>40178</v>
      </c>
      <c r="G115" s="16">
        <v>49400</v>
      </c>
      <c r="H115" s="178">
        <v>49400</v>
      </c>
      <c r="I115" s="8"/>
      <c r="J115" s="38"/>
      <c r="K115" s="38"/>
      <c r="L115" s="247"/>
      <c r="M115" s="248"/>
    </row>
    <row r="116" spans="1:13" s="194" customFormat="1" ht="63.75" customHeight="1">
      <c r="A116" s="246">
        <v>5</v>
      </c>
      <c r="B116" s="41" t="s">
        <v>464</v>
      </c>
      <c r="C116" s="41" t="s">
        <v>465</v>
      </c>
      <c r="D116" s="6" t="s">
        <v>466</v>
      </c>
      <c r="E116" s="14">
        <v>39814</v>
      </c>
      <c r="F116" s="14" t="s">
        <v>20</v>
      </c>
      <c r="G116" s="16" t="s">
        <v>467</v>
      </c>
      <c r="H116" s="178"/>
      <c r="I116" s="8"/>
      <c r="J116" s="38"/>
      <c r="K116" s="38"/>
      <c r="L116" s="247"/>
      <c r="M116" s="248"/>
    </row>
    <row r="117" spans="1:13" s="194" customFormat="1" ht="63.75" customHeight="1">
      <c r="A117" s="246">
        <v>6</v>
      </c>
      <c r="B117" s="41" t="s">
        <v>468</v>
      </c>
      <c r="C117" s="41" t="s">
        <v>469</v>
      </c>
      <c r="D117" s="6" t="s">
        <v>59</v>
      </c>
      <c r="E117" s="14">
        <v>39814</v>
      </c>
      <c r="F117" s="14">
        <v>40178</v>
      </c>
      <c r="G117" s="16">
        <v>4800</v>
      </c>
      <c r="H117" s="178">
        <v>4800</v>
      </c>
      <c r="I117" s="8"/>
      <c r="J117" s="38"/>
      <c r="K117" s="38"/>
      <c r="L117" s="247"/>
      <c r="M117" s="248"/>
    </row>
    <row r="118" spans="1:13" s="194" customFormat="1" ht="63.75" customHeight="1">
      <c r="A118" s="246">
        <v>7</v>
      </c>
      <c r="B118" s="41" t="s">
        <v>470</v>
      </c>
      <c r="C118" s="41" t="s">
        <v>471</v>
      </c>
      <c r="D118" s="6" t="s">
        <v>472</v>
      </c>
      <c r="E118" s="14">
        <v>39626</v>
      </c>
      <c r="F118" s="14">
        <v>39995</v>
      </c>
      <c r="G118" s="16">
        <v>11242671</v>
      </c>
      <c r="H118" s="178">
        <v>11242671</v>
      </c>
      <c r="I118" s="8"/>
      <c r="J118" s="38"/>
      <c r="K118" s="38"/>
      <c r="L118" s="247"/>
      <c r="M118" s="248"/>
    </row>
    <row r="119" spans="1:13" s="194" customFormat="1" ht="63.75" customHeight="1">
      <c r="A119" s="246">
        <v>8</v>
      </c>
      <c r="B119" s="41" t="s">
        <v>473</v>
      </c>
      <c r="C119" s="41" t="s">
        <v>471</v>
      </c>
      <c r="D119" s="6" t="s">
        <v>472</v>
      </c>
      <c r="E119" s="14">
        <v>39626</v>
      </c>
      <c r="F119" s="14">
        <v>39995</v>
      </c>
      <c r="G119" s="16">
        <v>32949458</v>
      </c>
      <c r="H119" s="178">
        <v>32949458</v>
      </c>
      <c r="I119" s="8"/>
      <c r="J119" s="38"/>
      <c r="K119" s="38"/>
      <c r="L119" s="247"/>
      <c r="M119" s="248"/>
    </row>
    <row r="120" spans="1:13" s="194" customFormat="1" ht="63.75" customHeight="1">
      <c r="A120" s="246">
        <v>9</v>
      </c>
      <c r="B120" s="41" t="s">
        <v>474</v>
      </c>
      <c r="C120" s="41" t="s">
        <v>471</v>
      </c>
      <c r="D120" s="6" t="s">
        <v>472</v>
      </c>
      <c r="E120" s="14">
        <v>39626</v>
      </c>
      <c r="F120" s="14">
        <v>39995</v>
      </c>
      <c r="G120" s="16">
        <v>22489597</v>
      </c>
      <c r="H120" s="178">
        <v>22489597</v>
      </c>
      <c r="I120" s="8"/>
      <c r="J120" s="38"/>
      <c r="K120" s="38"/>
      <c r="L120" s="247"/>
      <c r="M120" s="248"/>
    </row>
    <row r="121" spans="1:13" s="194" customFormat="1" ht="63.75" customHeight="1">
      <c r="A121" s="246">
        <v>10</v>
      </c>
      <c r="B121" s="41" t="s">
        <v>475</v>
      </c>
      <c r="C121" s="41" t="s">
        <v>476</v>
      </c>
      <c r="D121" s="6" t="s">
        <v>24</v>
      </c>
      <c r="E121" s="14">
        <v>39813</v>
      </c>
      <c r="F121" s="14">
        <v>40025</v>
      </c>
      <c r="G121" s="16">
        <v>150000</v>
      </c>
      <c r="H121" s="178">
        <v>1050000</v>
      </c>
      <c r="I121" s="8"/>
      <c r="J121" s="38"/>
      <c r="K121" s="38"/>
      <c r="L121" s="247"/>
      <c r="M121" s="248"/>
    </row>
    <row r="122" spans="1:13" s="194" customFormat="1" ht="63.75" customHeight="1">
      <c r="A122" s="246">
        <v>11</v>
      </c>
      <c r="B122" s="41" t="s">
        <v>477</v>
      </c>
      <c r="C122" s="41" t="s">
        <v>478</v>
      </c>
      <c r="D122" s="6" t="s">
        <v>466</v>
      </c>
      <c r="E122" s="14">
        <v>39814</v>
      </c>
      <c r="F122" s="14">
        <v>40179</v>
      </c>
      <c r="G122" s="16">
        <v>65165</v>
      </c>
      <c r="H122" s="178">
        <v>260656</v>
      </c>
      <c r="I122" s="8"/>
      <c r="J122" s="38"/>
      <c r="K122" s="38"/>
      <c r="L122" s="247"/>
      <c r="M122" s="248"/>
    </row>
    <row r="123" spans="1:13" s="194" customFormat="1" ht="63.75" customHeight="1">
      <c r="A123" s="246">
        <v>12</v>
      </c>
      <c r="B123" s="41" t="s">
        <v>479</v>
      </c>
      <c r="C123" s="41" t="s">
        <v>480</v>
      </c>
      <c r="D123" s="6" t="s">
        <v>24</v>
      </c>
      <c r="E123" s="14">
        <v>39814</v>
      </c>
      <c r="F123" s="14" t="s">
        <v>20</v>
      </c>
      <c r="G123" s="16" t="s">
        <v>481</v>
      </c>
      <c r="H123" s="178"/>
      <c r="I123" s="8"/>
      <c r="J123" s="38"/>
      <c r="K123" s="38"/>
      <c r="L123" s="247"/>
      <c r="M123" s="248"/>
    </row>
    <row r="124" spans="1:13" s="194" customFormat="1" ht="63.75" customHeight="1">
      <c r="A124" s="246">
        <v>13</v>
      </c>
      <c r="B124" s="41" t="s">
        <v>323</v>
      </c>
      <c r="C124" s="41" t="s">
        <v>482</v>
      </c>
      <c r="D124" s="6" t="s">
        <v>483</v>
      </c>
      <c r="E124" s="14">
        <v>39836</v>
      </c>
      <c r="F124" s="14" t="s">
        <v>20</v>
      </c>
      <c r="G124" s="16" t="s">
        <v>467</v>
      </c>
      <c r="H124" s="178"/>
      <c r="I124" s="8"/>
      <c r="J124" s="38"/>
      <c r="K124" s="38"/>
      <c r="L124" s="247"/>
      <c r="M124" s="248"/>
    </row>
    <row r="125" spans="1:13" s="194" customFormat="1" ht="63.75" customHeight="1">
      <c r="A125" s="246">
        <v>14</v>
      </c>
      <c r="B125" s="41" t="s">
        <v>484</v>
      </c>
      <c r="C125" s="41" t="s">
        <v>485</v>
      </c>
      <c r="D125" s="6" t="s">
        <v>24</v>
      </c>
      <c r="E125" s="14">
        <v>39814</v>
      </c>
      <c r="F125" s="14" t="s">
        <v>20</v>
      </c>
      <c r="G125" s="16" t="s">
        <v>486</v>
      </c>
      <c r="H125" s="178">
        <v>416500</v>
      </c>
      <c r="I125" s="8"/>
      <c r="J125" s="38"/>
      <c r="K125" s="38"/>
      <c r="L125" s="247"/>
      <c r="M125" s="248"/>
    </row>
    <row r="126" spans="1:13" s="194" customFormat="1" ht="63.75" customHeight="1">
      <c r="A126" s="246">
        <v>15</v>
      </c>
      <c r="B126" s="41" t="s">
        <v>487</v>
      </c>
      <c r="C126" s="41" t="s">
        <v>488</v>
      </c>
      <c r="D126" s="6" t="s">
        <v>66</v>
      </c>
      <c r="E126" s="14">
        <v>39753</v>
      </c>
      <c r="F126" s="14" t="s">
        <v>20</v>
      </c>
      <c r="G126" s="16" t="s">
        <v>467</v>
      </c>
      <c r="H126" s="178"/>
      <c r="I126" s="8"/>
      <c r="J126" s="38"/>
      <c r="K126" s="38"/>
      <c r="L126" s="247"/>
      <c r="M126" s="248"/>
    </row>
    <row r="127" spans="1:13" s="194" customFormat="1" ht="63.75" customHeight="1">
      <c r="A127" s="246">
        <v>16</v>
      </c>
      <c r="B127" s="41" t="s">
        <v>489</v>
      </c>
      <c r="C127" s="41" t="s">
        <v>490</v>
      </c>
      <c r="D127" s="6" t="s">
        <v>491</v>
      </c>
      <c r="E127" s="14">
        <v>38820</v>
      </c>
      <c r="F127" s="14" t="s">
        <v>20</v>
      </c>
      <c r="G127" s="16" t="s">
        <v>467</v>
      </c>
      <c r="H127" s="178"/>
      <c r="I127" s="8"/>
      <c r="J127" s="38"/>
      <c r="K127" s="38"/>
      <c r="L127" s="247"/>
      <c r="M127" s="248"/>
    </row>
    <row r="128" spans="1:13" s="194" customFormat="1" ht="63.75" customHeight="1">
      <c r="A128" s="246">
        <v>17</v>
      </c>
      <c r="B128" s="41" t="s">
        <v>492</v>
      </c>
      <c r="C128" s="41" t="s">
        <v>493</v>
      </c>
      <c r="D128" s="6" t="s">
        <v>494</v>
      </c>
      <c r="E128" s="14">
        <v>38991</v>
      </c>
      <c r="F128" s="14">
        <v>40816</v>
      </c>
      <c r="G128" s="16">
        <v>162000</v>
      </c>
      <c r="H128" s="178">
        <v>1944000</v>
      </c>
      <c r="I128" s="8"/>
      <c r="J128" s="38"/>
      <c r="K128" s="38"/>
      <c r="L128" s="247"/>
      <c r="M128" s="248"/>
    </row>
    <row r="129" spans="1:13" s="194" customFormat="1" ht="63.75" customHeight="1">
      <c r="A129" s="246">
        <v>18</v>
      </c>
      <c r="B129" s="41" t="s">
        <v>495</v>
      </c>
      <c r="C129" s="41" t="s">
        <v>496</v>
      </c>
      <c r="D129" s="6" t="s">
        <v>24</v>
      </c>
      <c r="E129" s="14">
        <v>39231</v>
      </c>
      <c r="F129" s="14">
        <v>40178</v>
      </c>
      <c r="G129" s="16" t="s">
        <v>497</v>
      </c>
      <c r="H129" s="178"/>
      <c r="I129" s="8"/>
      <c r="J129" s="38"/>
      <c r="K129" s="38"/>
      <c r="L129" s="247"/>
      <c r="M129" s="248"/>
    </row>
    <row r="130" spans="1:13" s="194" customFormat="1" ht="63.75" customHeight="1">
      <c r="A130" s="246">
        <v>19</v>
      </c>
      <c r="B130" s="41" t="s">
        <v>498</v>
      </c>
      <c r="C130" s="41" t="s">
        <v>499</v>
      </c>
      <c r="D130" s="6" t="s">
        <v>500</v>
      </c>
      <c r="E130" s="14">
        <v>39696</v>
      </c>
      <c r="F130" s="14" t="s">
        <v>20</v>
      </c>
      <c r="G130" s="16" t="s">
        <v>501</v>
      </c>
      <c r="H130" s="178"/>
      <c r="I130" s="8"/>
      <c r="J130" s="38"/>
      <c r="K130" s="38"/>
      <c r="L130" s="247"/>
      <c r="M130" s="248"/>
    </row>
    <row r="131" spans="1:13" s="194" customFormat="1" ht="63.75" customHeight="1">
      <c r="A131" s="246">
        <v>20</v>
      </c>
      <c r="B131" s="41" t="s">
        <v>502</v>
      </c>
      <c r="C131" s="41" t="s">
        <v>461</v>
      </c>
      <c r="D131" s="6" t="s">
        <v>503</v>
      </c>
      <c r="E131" s="14">
        <v>39204</v>
      </c>
      <c r="F131" s="14" t="s">
        <v>20</v>
      </c>
      <c r="G131" s="16">
        <v>3960</v>
      </c>
      <c r="H131" s="178">
        <v>47520</v>
      </c>
      <c r="I131" s="8"/>
      <c r="J131" s="38"/>
      <c r="K131" s="38"/>
      <c r="L131" s="247"/>
      <c r="M131" s="248"/>
    </row>
    <row r="132" spans="1:13" s="194" customFormat="1" ht="63.75" customHeight="1">
      <c r="A132" s="246">
        <v>21</v>
      </c>
      <c r="B132" s="41" t="s">
        <v>504</v>
      </c>
      <c r="C132" s="41" t="s">
        <v>505</v>
      </c>
      <c r="D132" s="6" t="s">
        <v>459</v>
      </c>
      <c r="E132" s="14">
        <v>39630</v>
      </c>
      <c r="F132" s="14" t="s">
        <v>20</v>
      </c>
      <c r="G132" s="16">
        <v>20000</v>
      </c>
      <c r="H132" s="178">
        <v>240000</v>
      </c>
      <c r="I132" s="8"/>
      <c r="J132" s="38"/>
      <c r="K132" s="38"/>
      <c r="L132" s="247"/>
      <c r="M132" s="248"/>
    </row>
    <row r="133" spans="1:13" s="194" customFormat="1" ht="63.75" customHeight="1">
      <c r="A133" s="246">
        <v>22</v>
      </c>
      <c r="B133" s="41" t="s">
        <v>506</v>
      </c>
      <c r="C133" s="41" t="s">
        <v>507</v>
      </c>
      <c r="D133" s="6" t="s">
        <v>508</v>
      </c>
      <c r="E133" s="14">
        <v>39448</v>
      </c>
      <c r="F133" s="14" t="s">
        <v>20</v>
      </c>
      <c r="G133" s="16" t="s">
        <v>467</v>
      </c>
      <c r="H133" s="178"/>
      <c r="I133" s="8"/>
      <c r="J133" s="38"/>
      <c r="K133" s="38"/>
      <c r="L133" s="247"/>
      <c r="M133" s="248"/>
    </row>
    <row r="134" spans="1:13" s="194" customFormat="1" ht="63.75" customHeight="1">
      <c r="A134" s="246">
        <v>23</v>
      </c>
      <c r="B134" s="41" t="s">
        <v>509</v>
      </c>
      <c r="C134" s="41" t="s">
        <v>510</v>
      </c>
      <c r="D134" s="6" t="s">
        <v>34</v>
      </c>
      <c r="E134" s="14">
        <v>39904</v>
      </c>
      <c r="F134" s="14" t="s">
        <v>20</v>
      </c>
      <c r="G134" s="16">
        <v>5150</v>
      </c>
      <c r="H134" s="178">
        <v>46350</v>
      </c>
      <c r="I134" s="8"/>
      <c r="J134" s="38"/>
      <c r="K134" s="38"/>
      <c r="L134" s="247"/>
      <c r="M134" s="248"/>
    </row>
    <row r="135" spans="1:13" s="194" customFormat="1" ht="63.75" customHeight="1">
      <c r="A135" s="246">
        <v>24</v>
      </c>
      <c r="B135" s="41" t="s">
        <v>511</v>
      </c>
      <c r="C135" s="41" t="s">
        <v>512</v>
      </c>
      <c r="D135" s="6" t="s">
        <v>66</v>
      </c>
      <c r="E135" s="14">
        <v>39539</v>
      </c>
      <c r="F135" s="14" t="s">
        <v>20</v>
      </c>
      <c r="G135" s="16">
        <v>4800</v>
      </c>
      <c r="H135" s="178">
        <v>57600</v>
      </c>
      <c r="I135" s="8"/>
      <c r="J135" s="38"/>
      <c r="K135" s="38"/>
      <c r="L135" s="247"/>
      <c r="M135" s="248"/>
    </row>
    <row r="136" spans="1:13" s="194" customFormat="1" ht="63.75" customHeight="1">
      <c r="A136" s="246">
        <v>25</v>
      </c>
      <c r="B136" s="41" t="s">
        <v>513</v>
      </c>
      <c r="C136" s="41" t="s">
        <v>514</v>
      </c>
      <c r="D136" s="6" t="s">
        <v>34</v>
      </c>
      <c r="E136" s="14">
        <v>38435</v>
      </c>
      <c r="F136" s="14" t="s">
        <v>20</v>
      </c>
      <c r="G136" s="16" t="s">
        <v>467</v>
      </c>
      <c r="H136" s="178"/>
      <c r="I136" s="8"/>
      <c r="J136" s="38"/>
      <c r="K136" s="38"/>
      <c r="L136" s="247"/>
      <c r="M136" s="248"/>
    </row>
    <row r="137" spans="1:13" s="194" customFormat="1" ht="63.75" customHeight="1">
      <c r="A137" s="246">
        <v>26</v>
      </c>
      <c r="B137" s="41" t="s">
        <v>515</v>
      </c>
      <c r="C137" s="41" t="s">
        <v>496</v>
      </c>
      <c r="D137" s="6" t="s">
        <v>59</v>
      </c>
      <c r="E137" s="14">
        <v>39845</v>
      </c>
      <c r="F137" s="14" t="s">
        <v>20</v>
      </c>
      <c r="G137" s="16">
        <v>4200</v>
      </c>
      <c r="H137" s="178">
        <v>46200</v>
      </c>
      <c r="I137" s="8"/>
      <c r="J137" s="38"/>
      <c r="K137" s="38"/>
      <c r="L137" s="247"/>
      <c r="M137" s="248"/>
    </row>
    <row r="138" spans="1:13" s="194" customFormat="1" ht="63.75" customHeight="1">
      <c r="A138" s="246">
        <v>27</v>
      </c>
      <c r="B138" s="41" t="s">
        <v>516</v>
      </c>
      <c r="C138" s="41" t="s">
        <v>517</v>
      </c>
      <c r="D138" s="6" t="s">
        <v>518</v>
      </c>
      <c r="E138" s="14">
        <v>39786</v>
      </c>
      <c r="F138" s="14" t="s">
        <v>20</v>
      </c>
      <c r="G138" s="16">
        <v>8700</v>
      </c>
      <c r="H138" s="178">
        <v>18800</v>
      </c>
      <c r="I138" s="8"/>
      <c r="J138" s="38"/>
      <c r="K138" s="38"/>
      <c r="L138" s="247"/>
      <c r="M138" s="248"/>
    </row>
    <row r="139" spans="1:13" s="194" customFormat="1" ht="63.75" customHeight="1">
      <c r="A139" s="246">
        <v>28</v>
      </c>
      <c r="B139" s="41" t="s">
        <v>519</v>
      </c>
      <c r="C139" s="41" t="s">
        <v>496</v>
      </c>
      <c r="D139" s="6" t="s">
        <v>520</v>
      </c>
      <c r="E139" s="14">
        <v>39786</v>
      </c>
      <c r="F139" s="14" t="s">
        <v>20</v>
      </c>
      <c r="G139" s="16" t="s">
        <v>521</v>
      </c>
      <c r="H139" s="178"/>
      <c r="I139" s="8"/>
      <c r="J139" s="38"/>
      <c r="K139" s="38"/>
      <c r="L139" s="247"/>
      <c r="M139" s="248"/>
    </row>
    <row r="140" spans="1:13" s="194" customFormat="1" ht="63.75" customHeight="1">
      <c r="A140" s="246">
        <v>29</v>
      </c>
      <c r="B140" s="41" t="s">
        <v>522</v>
      </c>
      <c r="C140" s="41" t="s">
        <v>485</v>
      </c>
      <c r="D140" s="6" t="s">
        <v>24</v>
      </c>
      <c r="E140" s="14">
        <v>39814</v>
      </c>
      <c r="F140" s="14" t="s">
        <v>20</v>
      </c>
      <c r="G140" s="16" t="s">
        <v>486</v>
      </c>
      <c r="H140" s="178">
        <v>850500</v>
      </c>
      <c r="I140" s="8"/>
      <c r="J140" s="38"/>
      <c r="K140" s="38"/>
      <c r="L140" s="247"/>
      <c r="M140" s="248"/>
    </row>
    <row r="141" spans="1:13" s="194" customFormat="1" ht="63.75" customHeight="1">
      <c r="A141" s="246">
        <v>30</v>
      </c>
      <c r="B141" s="41" t="s">
        <v>523</v>
      </c>
      <c r="C141" s="41" t="s">
        <v>524</v>
      </c>
      <c r="D141" s="6" t="s">
        <v>525</v>
      </c>
      <c r="E141" s="14">
        <v>39508</v>
      </c>
      <c r="F141" s="14" t="s">
        <v>20</v>
      </c>
      <c r="G141" s="16" t="s">
        <v>526</v>
      </c>
      <c r="H141" s="178" t="s">
        <v>527</v>
      </c>
      <c r="I141" s="8"/>
      <c r="J141" s="38"/>
      <c r="K141" s="38"/>
      <c r="L141" s="247"/>
      <c r="M141" s="248"/>
    </row>
    <row r="142" spans="1:13" s="194" customFormat="1" ht="63.75" customHeight="1">
      <c r="A142" s="246">
        <v>31</v>
      </c>
      <c r="B142" s="41" t="s">
        <v>528</v>
      </c>
      <c r="C142" s="41" t="s">
        <v>529</v>
      </c>
      <c r="D142" s="6" t="s">
        <v>530</v>
      </c>
      <c r="E142" s="14">
        <v>39476</v>
      </c>
      <c r="F142" s="14" t="s">
        <v>20</v>
      </c>
      <c r="G142" s="16">
        <v>6000</v>
      </c>
      <c r="H142" s="178">
        <v>24000</v>
      </c>
      <c r="I142" s="8"/>
      <c r="J142" s="38"/>
      <c r="K142" s="38"/>
      <c r="L142" s="247"/>
      <c r="M142" s="248"/>
    </row>
    <row r="143" spans="1:13" s="194" customFormat="1" ht="63.75" customHeight="1">
      <c r="A143" s="246">
        <v>32</v>
      </c>
      <c r="B143" s="41" t="s">
        <v>531</v>
      </c>
      <c r="C143" s="41" t="s">
        <v>532</v>
      </c>
      <c r="D143" s="6" t="s">
        <v>533</v>
      </c>
      <c r="E143" s="14">
        <v>39475</v>
      </c>
      <c r="F143" s="14" t="s">
        <v>20</v>
      </c>
      <c r="G143" s="16">
        <v>18000</v>
      </c>
      <c r="H143" s="178">
        <v>18000</v>
      </c>
      <c r="I143" s="8"/>
      <c r="J143" s="38"/>
      <c r="K143" s="38"/>
      <c r="L143" s="247"/>
      <c r="M143" s="248"/>
    </row>
    <row r="144" spans="1:13" s="194" customFormat="1" ht="63.75" customHeight="1">
      <c r="A144" s="246">
        <v>33</v>
      </c>
      <c r="B144" s="41" t="s">
        <v>534</v>
      </c>
      <c r="C144" s="41" t="s">
        <v>535</v>
      </c>
      <c r="D144" s="6" t="s">
        <v>34</v>
      </c>
      <c r="E144" s="14">
        <v>39168</v>
      </c>
      <c r="F144" s="14" t="s">
        <v>20</v>
      </c>
      <c r="G144" s="16" t="s">
        <v>536</v>
      </c>
      <c r="H144" s="178"/>
      <c r="I144" s="8"/>
      <c r="J144" s="38"/>
      <c r="K144" s="38"/>
      <c r="L144" s="247"/>
      <c r="M144" s="248"/>
    </row>
    <row r="145" spans="1:13" s="194" customFormat="1" ht="63.75" customHeight="1">
      <c r="A145" s="246">
        <v>34</v>
      </c>
      <c r="B145" s="41" t="s">
        <v>537</v>
      </c>
      <c r="C145" s="41" t="s">
        <v>538</v>
      </c>
      <c r="D145" s="6" t="s">
        <v>24</v>
      </c>
      <c r="E145" s="14">
        <v>39142</v>
      </c>
      <c r="F145" s="14" t="s">
        <v>20</v>
      </c>
      <c r="G145" s="16">
        <v>75000</v>
      </c>
      <c r="H145" s="178">
        <v>900000</v>
      </c>
      <c r="I145" s="8"/>
      <c r="J145" s="38"/>
      <c r="K145" s="38"/>
      <c r="L145" s="247"/>
      <c r="M145" s="248"/>
    </row>
    <row r="146" spans="1:13" s="194" customFormat="1" ht="63.75" customHeight="1">
      <c r="A146" s="246">
        <v>35</v>
      </c>
      <c r="B146" s="41" t="s">
        <v>539</v>
      </c>
      <c r="C146" s="41" t="s">
        <v>540</v>
      </c>
      <c r="D146" s="6" t="s">
        <v>459</v>
      </c>
      <c r="E146" s="14">
        <v>39883</v>
      </c>
      <c r="F146" s="14">
        <v>39943</v>
      </c>
      <c r="G146" s="16">
        <v>3928080</v>
      </c>
      <c r="H146" s="178">
        <v>3928080</v>
      </c>
      <c r="I146" s="8"/>
      <c r="J146" s="38"/>
      <c r="K146" s="38"/>
      <c r="L146" s="247"/>
      <c r="M146" s="248"/>
    </row>
    <row r="147" spans="1:13" s="194" customFormat="1" ht="63.75" customHeight="1">
      <c r="A147" s="246">
        <v>36</v>
      </c>
      <c r="B147" s="41" t="s">
        <v>539</v>
      </c>
      <c r="C147" s="41" t="s">
        <v>541</v>
      </c>
      <c r="D147" s="6" t="s">
        <v>459</v>
      </c>
      <c r="E147" s="14">
        <v>39102</v>
      </c>
      <c r="F147" s="14" t="s">
        <v>20</v>
      </c>
      <c r="G147" s="16">
        <v>15176</v>
      </c>
      <c r="H147" s="178">
        <v>182112</v>
      </c>
      <c r="I147" s="8"/>
      <c r="J147" s="38"/>
      <c r="K147" s="38"/>
      <c r="L147" s="247"/>
      <c r="M147" s="248"/>
    </row>
    <row r="148" spans="1:13" s="194" customFormat="1" ht="63.75" customHeight="1">
      <c r="A148" s="246">
        <v>37</v>
      </c>
      <c r="B148" s="41" t="s">
        <v>542</v>
      </c>
      <c r="C148" s="41" t="s">
        <v>543</v>
      </c>
      <c r="D148" s="6" t="s">
        <v>459</v>
      </c>
      <c r="E148" s="14">
        <v>38869</v>
      </c>
      <c r="F148" s="14" t="s">
        <v>20</v>
      </c>
      <c r="G148" s="16" t="s">
        <v>544</v>
      </c>
      <c r="H148" s="178"/>
      <c r="I148" s="8"/>
      <c r="J148" s="38"/>
      <c r="K148" s="38"/>
      <c r="L148" s="247"/>
      <c r="M148" s="248"/>
    </row>
    <row r="149" spans="1:13" s="194" customFormat="1" ht="63.75" customHeight="1">
      <c r="A149" s="246">
        <v>38</v>
      </c>
      <c r="B149" s="41" t="s">
        <v>545</v>
      </c>
      <c r="C149" s="41" t="s">
        <v>546</v>
      </c>
      <c r="D149" s="6" t="s">
        <v>66</v>
      </c>
      <c r="E149" s="14">
        <v>38778</v>
      </c>
      <c r="F149" s="14" t="s">
        <v>20</v>
      </c>
      <c r="G149" s="16" t="s">
        <v>467</v>
      </c>
      <c r="H149" s="178"/>
      <c r="I149" s="8"/>
      <c r="J149" s="38"/>
      <c r="K149" s="38"/>
      <c r="L149" s="247"/>
      <c r="M149" s="248"/>
    </row>
    <row r="150" spans="1:13" s="194" customFormat="1" ht="63.75" customHeight="1">
      <c r="A150" s="246">
        <v>39</v>
      </c>
      <c r="B150" s="41" t="s">
        <v>547</v>
      </c>
      <c r="C150" s="41" t="s">
        <v>538</v>
      </c>
      <c r="D150" s="6" t="s">
        <v>59</v>
      </c>
      <c r="E150" s="14">
        <v>39873</v>
      </c>
      <c r="F150" s="14" t="s">
        <v>20</v>
      </c>
      <c r="G150" s="16">
        <v>150000</v>
      </c>
      <c r="H150" s="178">
        <v>1500000</v>
      </c>
      <c r="I150" s="8"/>
      <c r="J150" s="38"/>
      <c r="K150" s="38"/>
      <c r="L150" s="247"/>
      <c r="M150" s="248"/>
    </row>
    <row r="151" spans="1:13" s="194" customFormat="1" ht="63.75" customHeight="1">
      <c r="A151" s="246">
        <v>40</v>
      </c>
      <c r="B151" s="41" t="s">
        <v>548</v>
      </c>
      <c r="C151" s="41" t="s">
        <v>549</v>
      </c>
      <c r="D151" s="6" t="s">
        <v>24</v>
      </c>
      <c r="E151" s="14">
        <v>39814</v>
      </c>
      <c r="F151" s="14">
        <v>39994</v>
      </c>
      <c r="G151" s="16">
        <v>15000</v>
      </c>
      <c r="H151" s="178">
        <v>90000</v>
      </c>
      <c r="I151" s="8"/>
      <c r="J151" s="38"/>
      <c r="K151" s="38"/>
      <c r="L151" s="247"/>
      <c r="M151" s="248"/>
    </row>
    <row r="152" spans="1:13" s="194" customFormat="1" ht="63.75" customHeight="1">
      <c r="A152" s="246">
        <v>41</v>
      </c>
      <c r="B152" s="41" t="s">
        <v>550</v>
      </c>
      <c r="C152" s="41" t="s">
        <v>551</v>
      </c>
      <c r="D152" s="6" t="s">
        <v>552</v>
      </c>
      <c r="E152" s="14">
        <v>38553</v>
      </c>
      <c r="F152" s="14" t="s">
        <v>20</v>
      </c>
      <c r="G152" s="16" t="s">
        <v>467</v>
      </c>
      <c r="H152" s="178"/>
      <c r="I152" s="8"/>
      <c r="J152" s="38"/>
      <c r="K152" s="38"/>
      <c r="L152" s="247"/>
      <c r="M152" s="248"/>
    </row>
    <row r="153" spans="1:13" s="194" customFormat="1" ht="63.75" customHeight="1">
      <c r="A153" s="246">
        <v>42</v>
      </c>
      <c r="B153" s="41" t="s">
        <v>553</v>
      </c>
      <c r="C153" s="41" t="s">
        <v>554</v>
      </c>
      <c r="D153" s="6" t="s">
        <v>518</v>
      </c>
      <c r="E153" s="14">
        <v>38429</v>
      </c>
      <c r="F153" s="14" t="s">
        <v>20</v>
      </c>
      <c r="G153" s="16">
        <v>45000</v>
      </c>
      <c r="H153" s="178">
        <v>90000</v>
      </c>
      <c r="I153" s="8"/>
      <c r="J153" s="38"/>
      <c r="K153" s="38"/>
      <c r="L153" s="247"/>
      <c r="M153" s="248"/>
    </row>
    <row r="154" spans="1:13" s="194" customFormat="1" ht="63.75" customHeight="1">
      <c r="A154" s="246">
        <v>43</v>
      </c>
      <c r="B154" s="41" t="s">
        <v>555</v>
      </c>
      <c r="C154" s="41" t="s">
        <v>556</v>
      </c>
      <c r="D154" s="6" t="s">
        <v>557</v>
      </c>
      <c r="E154" s="14">
        <v>38353</v>
      </c>
      <c r="F154" s="14" t="s">
        <v>20</v>
      </c>
      <c r="G154" s="16">
        <v>2000</v>
      </c>
      <c r="H154" s="178">
        <v>8000</v>
      </c>
      <c r="I154" s="8"/>
      <c r="J154" s="38"/>
      <c r="K154" s="38"/>
      <c r="L154" s="247"/>
      <c r="M154" s="248"/>
    </row>
    <row r="155" spans="1:13" s="194" customFormat="1" ht="63.75" customHeight="1">
      <c r="A155" s="246">
        <v>44</v>
      </c>
      <c r="B155" s="41" t="s">
        <v>558</v>
      </c>
      <c r="C155" s="41" t="s">
        <v>551</v>
      </c>
      <c r="D155" s="6" t="s">
        <v>47</v>
      </c>
      <c r="E155" s="14">
        <v>38196</v>
      </c>
      <c r="F155" s="14" t="s">
        <v>20</v>
      </c>
      <c r="G155" s="16" t="s">
        <v>467</v>
      </c>
      <c r="H155" s="178"/>
      <c r="I155" s="8"/>
      <c r="J155" s="38"/>
      <c r="K155" s="38"/>
      <c r="L155" s="247"/>
      <c r="M155" s="248"/>
    </row>
    <row r="156" spans="1:13" s="194" customFormat="1" ht="63.75" customHeight="1">
      <c r="A156" s="246">
        <v>45</v>
      </c>
      <c r="B156" s="41" t="s">
        <v>559</v>
      </c>
      <c r="C156" s="41" t="s">
        <v>560</v>
      </c>
      <c r="D156" s="6" t="s">
        <v>472</v>
      </c>
      <c r="E156" s="14">
        <v>38018</v>
      </c>
      <c r="F156" s="14" t="s">
        <v>20</v>
      </c>
      <c r="G156" s="16" t="s">
        <v>467</v>
      </c>
      <c r="H156" s="178"/>
      <c r="I156" s="8"/>
      <c r="J156" s="38"/>
      <c r="K156" s="38"/>
      <c r="L156" s="247"/>
      <c r="M156" s="248"/>
    </row>
    <row r="157" spans="1:13" s="194" customFormat="1" ht="63.75" customHeight="1">
      <c r="A157" s="246">
        <v>46</v>
      </c>
      <c r="B157" s="41" t="s">
        <v>561</v>
      </c>
      <c r="C157" s="41" t="s">
        <v>562</v>
      </c>
      <c r="D157" s="6" t="s">
        <v>59</v>
      </c>
      <c r="E157" s="14">
        <v>36617</v>
      </c>
      <c r="F157" s="14" t="s">
        <v>20</v>
      </c>
      <c r="G157" s="16" t="s">
        <v>467</v>
      </c>
      <c r="H157" s="178"/>
      <c r="I157" s="8"/>
      <c r="J157" s="38"/>
      <c r="K157" s="38"/>
      <c r="L157" s="247"/>
      <c r="M157" s="248"/>
    </row>
    <row r="158" spans="1:13" s="194" customFormat="1" ht="63.75" customHeight="1">
      <c r="A158" s="246">
        <v>47</v>
      </c>
      <c r="B158" s="41" t="s">
        <v>563</v>
      </c>
      <c r="C158" s="41" t="s">
        <v>564</v>
      </c>
      <c r="D158" s="6" t="s">
        <v>24</v>
      </c>
      <c r="E158" s="14">
        <v>36586</v>
      </c>
      <c r="F158" s="14" t="s">
        <v>20</v>
      </c>
      <c r="G158" s="16">
        <v>3000</v>
      </c>
      <c r="H158" s="178">
        <v>36000</v>
      </c>
      <c r="I158" s="8"/>
      <c r="J158" s="38"/>
      <c r="K158" s="38"/>
      <c r="L158" s="247"/>
      <c r="M158" s="248"/>
    </row>
    <row r="159" spans="1:13" s="194" customFormat="1" ht="63.75" customHeight="1">
      <c r="A159" s="246">
        <v>48</v>
      </c>
      <c r="B159" s="41" t="s">
        <v>565</v>
      </c>
      <c r="C159" s="41" t="s">
        <v>566</v>
      </c>
      <c r="D159" s="6" t="s">
        <v>66</v>
      </c>
      <c r="E159" s="14">
        <v>36545</v>
      </c>
      <c r="F159" s="14" t="s">
        <v>20</v>
      </c>
      <c r="G159" s="16" t="s">
        <v>467</v>
      </c>
      <c r="H159" s="178"/>
      <c r="I159" s="8"/>
      <c r="J159" s="38"/>
      <c r="K159" s="38"/>
      <c r="L159" s="247"/>
      <c r="M159" s="248"/>
    </row>
    <row r="160" spans="1:13" s="194" customFormat="1" ht="63.75" customHeight="1">
      <c r="A160" s="246">
        <v>49</v>
      </c>
      <c r="B160" s="41" t="s">
        <v>567</v>
      </c>
      <c r="C160" s="41" t="s">
        <v>568</v>
      </c>
      <c r="D160" s="6" t="s">
        <v>491</v>
      </c>
      <c r="E160" s="14">
        <v>36167</v>
      </c>
      <c r="F160" s="14" t="s">
        <v>20</v>
      </c>
      <c r="G160" s="16" t="s">
        <v>467</v>
      </c>
      <c r="H160" s="178"/>
      <c r="I160" s="8"/>
      <c r="J160" s="38"/>
      <c r="K160" s="38"/>
      <c r="L160" s="247"/>
      <c r="M160" s="248"/>
    </row>
    <row r="161" spans="1:13" s="194" customFormat="1" ht="63.75" customHeight="1">
      <c r="A161" s="246">
        <v>50</v>
      </c>
      <c r="B161" s="41" t="s">
        <v>569</v>
      </c>
      <c r="C161" s="41" t="s">
        <v>570</v>
      </c>
      <c r="D161" s="6" t="s">
        <v>491</v>
      </c>
      <c r="E161" s="14">
        <v>35065</v>
      </c>
      <c r="F161" s="14" t="s">
        <v>20</v>
      </c>
      <c r="G161" s="16" t="s">
        <v>467</v>
      </c>
      <c r="H161" s="178"/>
      <c r="I161" s="8"/>
      <c r="J161" s="38"/>
      <c r="K161" s="38"/>
      <c r="L161" s="247"/>
      <c r="M161" s="248"/>
    </row>
    <row r="162" spans="1:13" s="194" customFormat="1" ht="63.75" customHeight="1">
      <c r="A162" s="246">
        <v>51</v>
      </c>
      <c r="B162" s="41" t="s">
        <v>571</v>
      </c>
      <c r="C162" s="41" t="s">
        <v>572</v>
      </c>
      <c r="D162" s="6" t="s">
        <v>472</v>
      </c>
      <c r="E162" s="14">
        <v>39600</v>
      </c>
      <c r="F162" s="14">
        <v>39963</v>
      </c>
      <c r="G162" s="16">
        <v>10960282</v>
      </c>
      <c r="H162" s="178">
        <v>10960282</v>
      </c>
      <c r="I162" s="8"/>
      <c r="J162" s="38"/>
      <c r="K162" s="38"/>
      <c r="L162" s="247"/>
      <c r="M162" s="248"/>
    </row>
    <row r="163" spans="1:13" s="194" customFormat="1" ht="63.75" customHeight="1">
      <c r="A163" s="246">
        <v>52</v>
      </c>
      <c r="B163" s="41" t="s">
        <v>573</v>
      </c>
      <c r="C163" s="41" t="s">
        <v>471</v>
      </c>
      <c r="D163" s="6" t="s">
        <v>472</v>
      </c>
      <c r="E163" s="14">
        <v>39626</v>
      </c>
      <c r="F163" s="14">
        <v>39995</v>
      </c>
      <c r="G163" s="16">
        <v>31603640</v>
      </c>
      <c r="H163" s="178">
        <v>31603640</v>
      </c>
      <c r="I163" s="8"/>
      <c r="J163" s="38"/>
      <c r="K163" s="38"/>
      <c r="L163" s="247"/>
      <c r="M163" s="248"/>
    </row>
    <row r="164" spans="1:13" s="194" customFormat="1" ht="63.75" customHeight="1">
      <c r="A164" s="246">
        <v>53</v>
      </c>
      <c r="B164" s="41" t="s">
        <v>574</v>
      </c>
      <c r="C164" s="41" t="s">
        <v>575</v>
      </c>
      <c r="D164" s="6" t="s">
        <v>66</v>
      </c>
      <c r="E164" s="14">
        <v>38796</v>
      </c>
      <c r="F164" s="14" t="s">
        <v>20</v>
      </c>
      <c r="G164" s="16" t="s">
        <v>467</v>
      </c>
      <c r="H164" s="178"/>
      <c r="I164" s="8"/>
      <c r="J164" s="38"/>
      <c r="K164" s="38"/>
      <c r="L164" s="247"/>
      <c r="M164" s="248"/>
    </row>
    <row r="165" spans="1:13" s="194" customFormat="1" ht="63.75" customHeight="1">
      <c r="A165" s="246">
        <v>54</v>
      </c>
      <c r="B165" s="41" t="s">
        <v>576</v>
      </c>
      <c r="C165" s="41" t="s">
        <v>538</v>
      </c>
      <c r="D165" s="6" t="s">
        <v>66</v>
      </c>
      <c r="E165" s="14">
        <v>38473</v>
      </c>
      <c r="F165" s="14" t="s">
        <v>20</v>
      </c>
      <c r="G165" s="16">
        <v>85000</v>
      </c>
      <c r="H165" s="178">
        <v>1020000</v>
      </c>
      <c r="I165" s="8"/>
      <c r="J165" s="38"/>
      <c r="K165" s="38"/>
      <c r="L165" s="247"/>
      <c r="M165" s="248"/>
    </row>
    <row r="166" spans="1:13" s="194" customFormat="1" ht="63.75" customHeight="1">
      <c r="A166" s="246">
        <v>55</v>
      </c>
      <c r="B166" s="41" t="s">
        <v>577</v>
      </c>
      <c r="C166" s="41" t="s">
        <v>560</v>
      </c>
      <c r="D166" s="6" t="s">
        <v>59</v>
      </c>
      <c r="E166" s="14">
        <v>38097</v>
      </c>
      <c r="F166" s="14" t="s">
        <v>20</v>
      </c>
      <c r="G166" s="16" t="s">
        <v>467</v>
      </c>
      <c r="H166" s="178"/>
      <c r="I166" s="8"/>
      <c r="J166" s="38"/>
      <c r="K166" s="38"/>
      <c r="L166" s="247"/>
      <c r="M166" s="248"/>
    </row>
    <row r="167" spans="1:13" s="194" customFormat="1" ht="63.75" customHeight="1">
      <c r="A167" s="246">
        <v>56</v>
      </c>
      <c r="B167" s="41" t="s">
        <v>578</v>
      </c>
      <c r="C167" s="41" t="s">
        <v>461</v>
      </c>
      <c r="D167" s="6" t="s">
        <v>579</v>
      </c>
      <c r="E167" s="14">
        <v>39132</v>
      </c>
      <c r="F167" s="14" t="s">
        <v>20</v>
      </c>
      <c r="G167" s="16" t="s">
        <v>467</v>
      </c>
      <c r="H167" s="178"/>
      <c r="I167" s="8"/>
      <c r="J167" s="38"/>
      <c r="K167" s="38"/>
      <c r="L167" s="247"/>
      <c r="M167" s="248"/>
    </row>
    <row r="168" spans="1:13" s="194" customFormat="1" ht="63.75" customHeight="1">
      <c r="A168" s="246">
        <v>57</v>
      </c>
      <c r="B168" s="41" t="s">
        <v>580</v>
      </c>
      <c r="C168" s="41" t="s">
        <v>581</v>
      </c>
      <c r="D168" s="6" t="s">
        <v>520</v>
      </c>
      <c r="E168" s="14">
        <v>37340</v>
      </c>
      <c r="F168" s="14" t="s">
        <v>20</v>
      </c>
      <c r="G168" s="16" t="s">
        <v>467</v>
      </c>
      <c r="H168" s="178"/>
      <c r="I168" s="8"/>
      <c r="J168" s="38"/>
      <c r="K168" s="38"/>
      <c r="L168" s="247"/>
      <c r="M168" s="248"/>
    </row>
    <row r="169" spans="1:13" s="194" customFormat="1" ht="63.75" customHeight="1">
      <c r="A169" s="246">
        <v>58</v>
      </c>
      <c r="B169" s="41" t="s">
        <v>582</v>
      </c>
      <c r="C169" s="41" t="s">
        <v>471</v>
      </c>
      <c r="D169" s="6" t="s">
        <v>472</v>
      </c>
      <c r="E169" s="14">
        <v>37996</v>
      </c>
      <c r="F169" s="14" t="s">
        <v>20</v>
      </c>
      <c r="G169" s="16" t="s">
        <v>467</v>
      </c>
      <c r="H169" s="178"/>
      <c r="I169" s="8"/>
      <c r="J169" s="38"/>
      <c r="K169" s="38"/>
      <c r="L169" s="247"/>
      <c r="M169" s="248"/>
    </row>
    <row r="170" spans="1:13" s="194" customFormat="1" ht="63.75" customHeight="1">
      <c r="A170" s="246">
        <v>59</v>
      </c>
      <c r="B170" s="41" t="s">
        <v>583</v>
      </c>
      <c r="C170" s="41" t="s">
        <v>471</v>
      </c>
      <c r="D170" s="6" t="s">
        <v>472</v>
      </c>
      <c r="E170" s="14">
        <v>39626</v>
      </c>
      <c r="F170" s="14">
        <v>39995</v>
      </c>
      <c r="G170" s="16">
        <v>48590375</v>
      </c>
      <c r="H170" s="178">
        <v>48590375</v>
      </c>
      <c r="I170" s="8"/>
      <c r="J170" s="38"/>
      <c r="K170" s="38"/>
      <c r="L170" s="247"/>
      <c r="M170" s="248"/>
    </row>
    <row r="171" spans="1:13" s="194" customFormat="1" ht="63.75" customHeight="1">
      <c r="A171" s="246">
        <v>60</v>
      </c>
      <c r="B171" s="41" t="s">
        <v>584</v>
      </c>
      <c r="C171" s="41" t="s">
        <v>471</v>
      </c>
      <c r="D171" s="6" t="s">
        <v>472</v>
      </c>
      <c r="E171" s="14">
        <v>39626</v>
      </c>
      <c r="F171" s="14">
        <v>39995</v>
      </c>
      <c r="G171" s="16">
        <v>3803939</v>
      </c>
      <c r="H171" s="178">
        <v>3803939</v>
      </c>
      <c r="I171" s="8"/>
      <c r="J171" s="38"/>
      <c r="K171" s="38"/>
      <c r="L171" s="247"/>
      <c r="M171" s="248"/>
    </row>
    <row r="172" spans="1:13" s="194" customFormat="1" ht="63.75" customHeight="1">
      <c r="A172" s="246">
        <v>61</v>
      </c>
      <c r="B172" s="41" t="s">
        <v>193</v>
      </c>
      <c r="C172" s="41" t="s">
        <v>194</v>
      </c>
      <c r="D172" s="6" t="s">
        <v>195</v>
      </c>
      <c r="E172" s="14">
        <v>38364</v>
      </c>
      <c r="F172" s="14">
        <v>40190</v>
      </c>
      <c r="G172" s="16">
        <v>21952360</v>
      </c>
      <c r="H172" s="178">
        <v>21952360</v>
      </c>
      <c r="I172" s="8">
        <v>21952360</v>
      </c>
      <c r="J172" s="38"/>
      <c r="K172" s="38"/>
      <c r="L172" s="247"/>
      <c r="M172" s="248"/>
    </row>
    <row r="173" spans="1:13" s="251" customFormat="1" ht="56.25" customHeight="1" thickBot="1">
      <c r="A173" s="246">
        <v>62</v>
      </c>
      <c r="B173" s="41" t="s">
        <v>197</v>
      </c>
      <c r="C173" s="41" t="s">
        <v>198</v>
      </c>
      <c r="D173" s="6" t="s">
        <v>199</v>
      </c>
      <c r="E173" s="7">
        <v>39385</v>
      </c>
      <c r="F173" s="14">
        <v>40116</v>
      </c>
      <c r="G173" s="16">
        <v>6842760</v>
      </c>
      <c r="H173" s="8">
        <v>6842760</v>
      </c>
      <c r="I173" s="249"/>
      <c r="J173" s="249"/>
      <c r="K173" s="249"/>
      <c r="L173" s="249"/>
      <c r="M173" s="250"/>
    </row>
    <row r="174" spans="1:13" ht="13.5" thickBot="1">
      <c r="A174" s="327" t="s">
        <v>122</v>
      </c>
      <c r="B174" s="363"/>
      <c r="C174" s="363"/>
      <c r="D174" s="363"/>
      <c r="E174" s="363"/>
      <c r="F174" s="363"/>
      <c r="G174" s="363"/>
      <c r="H174" s="363"/>
      <c r="I174" s="363"/>
      <c r="J174" s="363"/>
      <c r="K174" s="363"/>
      <c r="L174" s="363"/>
      <c r="M174" s="364"/>
    </row>
    <row r="175" spans="1:13" ht="89.25">
      <c r="A175" s="21" t="s">
        <v>16</v>
      </c>
      <c r="B175" s="48"/>
      <c r="C175" s="143" t="s">
        <v>123</v>
      </c>
      <c r="D175" s="36"/>
      <c r="E175" s="34" t="s">
        <v>273</v>
      </c>
      <c r="F175" s="36"/>
      <c r="G175" s="23"/>
      <c r="H175" s="221"/>
      <c r="I175" s="221"/>
      <c r="J175" s="221"/>
      <c r="K175" s="221"/>
      <c r="L175" s="221"/>
      <c r="M175" s="231"/>
    </row>
    <row r="176" spans="1:13" ht="38.25">
      <c r="A176" s="224" t="s">
        <v>21</v>
      </c>
      <c r="B176" s="49" t="s">
        <v>124</v>
      </c>
      <c r="C176" s="144" t="s">
        <v>125</v>
      </c>
      <c r="D176" s="37"/>
      <c r="E176" s="7">
        <v>39054</v>
      </c>
      <c r="F176" s="7">
        <v>40880</v>
      </c>
      <c r="G176" s="8">
        <v>2340360</v>
      </c>
      <c r="H176" s="128">
        <v>780120</v>
      </c>
      <c r="I176" s="128">
        <v>780120</v>
      </c>
      <c r="J176" s="128">
        <v>780120</v>
      </c>
      <c r="K176" s="128"/>
      <c r="L176" s="128"/>
      <c r="M176" s="129" t="s">
        <v>126</v>
      </c>
    </row>
    <row r="177" spans="1:13" ht="51">
      <c r="A177" s="4" t="s">
        <v>25</v>
      </c>
      <c r="B177" s="6" t="s">
        <v>127</v>
      </c>
      <c r="C177" s="144" t="s">
        <v>128</v>
      </c>
      <c r="D177" s="39"/>
      <c r="E177" s="7">
        <v>39083</v>
      </c>
      <c r="F177" s="7">
        <v>40755</v>
      </c>
      <c r="G177" s="8">
        <v>2139620</v>
      </c>
      <c r="H177" s="128">
        <v>828240</v>
      </c>
      <c r="I177" s="128">
        <v>828240</v>
      </c>
      <c r="J177" s="128">
        <v>483140</v>
      </c>
      <c r="K177" s="178"/>
      <c r="L177" s="178"/>
      <c r="M177" s="179"/>
    </row>
    <row r="178" spans="1:13" ht="38.25">
      <c r="A178" s="4" t="s">
        <v>28</v>
      </c>
      <c r="B178" s="49" t="s">
        <v>129</v>
      </c>
      <c r="C178" s="144" t="s">
        <v>130</v>
      </c>
      <c r="D178" s="39"/>
      <c r="E178" s="7">
        <v>39356</v>
      </c>
      <c r="F178" s="7">
        <v>40602</v>
      </c>
      <c r="G178" s="8">
        <v>2235324</v>
      </c>
      <c r="H178" s="128">
        <v>1031688</v>
      </c>
      <c r="I178" s="128">
        <v>1031688</v>
      </c>
      <c r="J178" s="128">
        <v>171948</v>
      </c>
      <c r="K178" s="178"/>
      <c r="L178" s="178"/>
      <c r="M178" s="179"/>
    </row>
    <row r="179" spans="1:13" ht="38.25">
      <c r="A179" s="4" t="s">
        <v>31</v>
      </c>
      <c r="B179" s="6" t="s">
        <v>131</v>
      </c>
      <c r="C179" s="144" t="s">
        <v>130</v>
      </c>
      <c r="D179" s="39"/>
      <c r="E179" s="7">
        <v>39360</v>
      </c>
      <c r="F179" s="7">
        <v>40844</v>
      </c>
      <c r="G179" s="8">
        <v>3478104</v>
      </c>
      <c r="H179" s="128">
        <v>1072848</v>
      </c>
      <c r="I179" s="128">
        <v>1072848</v>
      </c>
      <c r="J179" s="128">
        <v>1332408</v>
      </c>
      <c r="K179" s="178"/>
      <c r="L179" s="178"/>
      <c r="M179" s="179"/>
    </row>
    <row r="180" spans="1:13" ht="38.25">
      <c r="A180" s="4" t="s">
        <v>35</v>
      </c>
      <c r="B180" s="49" t="s">
        <v>132</v>
      </c>
      <c r="C180" s="144" t="s">
        <v>130</v>
      </c>
      <c r="D180" s="39"/>
      <c r="E180" s="7">
        <v>39287</v>
      </c>
      <c r="F180" s="7">
        <v>41114</v>
      </c>
      <c r="G180" s="8">
        <v>4069967</v>
      </c>
      <c r="H180" s="128">
        <v>1066968</v>
      </c>
      <c r="I180" s="128">
        <v>1066968</v>
      </c>
      <c r="J180" s="128">
        <v>1066968</v>
      </c>
      <c r="K180" s="128">
        <v>869063</v>
      </c>
      <c r="L180" s="178"/>
      <c r="M180" s="179"/>
    </row>
    <row r="181" spans="1:13" ht="38.25">
      <c r="A181" s="4" t="s">
        <v>37</v>
      </c>
      <c r="B181" s="6" t="s">
        <v>133</v>
      </c>
      <c r="C181" s="144" t="s">
        <v>130</v>
      </c>
      <c r="D181" s="39"/>
      <c r="E181" s="7">
        <v>39539</v>
      </c>
      <c r="F181" s="7">
        <v>40630</v>
      </c>
      <c r="G181" s="8">
        <v>1640290</v>
      </c>
      <c r="H181" s="128">
        <v>731640</v>
      </c>
      <c r="I181" s="128">
        <v>731640</v>
      </c>
      <c r="J181" s="128">
        <v>177010</v>
      </c>
      <c r="K181" s="128"/>
      <c r="L181" s="178"/>
      <c r="M181" s="179"/>
    </row>
    <row r="182" spans="1:13" ht="25.5">
      <c r="A182" s="4" t="s">
        <v>41</v>
      </c>
      <c r="B182" s="6" t="s">
        <v>134</v>
      </c>
      <c r="C182" s="144" t="s">
        <v>135</v>
      </c>
      <c r="D182" s="39"/>
      <c r="E182" s="7">
        <v>39660</v>
      </c>
      <c r="F182" s="7">
        <v>40770</v>
      </c>
      <c r="G182" s="8">
        <v>2240000</v>
      </c>
      <c r="H182" s="128">
        <v>840000</v>
      </c>
      <c r="I182" s="128">
        <v>840000</v>
      </c>
      <c r="J182" s="128">
        <v>560000</v>
      </c>
      <c r="K182" s="128"/>
      <c r="L182" s="178"/>
      <c r="M182" s="179"/>
    </row>
    <row r="183" spans="1:13" ht="18" customHeight="1">
      <c r="A183" s="4" t="s">
        <v>44</v>
      </c>
      <c r="B183" s="6" t="s">
        <v>136</v>
      </c>
      <c r="C183" s="144" t="s">
        <v>137</v>
      </c>
      <c r="D183" s="39"/>
      <c r="E183" s="7">
        <v>39762</v>
      </c>
      <c r="F183" s="7">
        <v>40127</v>
      </c>
      <c r="G183" s="8">
        <v>68000</v>
      </c>
      <c r="H183" s="128">
        <v>62300</v>
      </c>
      <c r="I183" s="128"/>
      <c r="J183" s="128"/>
      <c r="K183" s="128"/>
      <c r="L183" s="178"/>
      <c r="M183" s="179"/>
    </row>
    <row r="184" spans="1:13" ht="25.5">
      <c r="A184" s="4" t="s">
        <v>48</v>
      </c>
      <c r="B184" s="6" t="s">
        <v>138</v>
      </c>
      <c r="C184" s="144" t="s">
        <v>139</v>
      </c>
      <c r="D184" s="39"/>
      <c r="E184" s="7">
        <v>39626</v>
      </c>
      <c r="F184" s="7">
        <v>40543</v>
      </c>
      <c r="G184" s="8">
        <v>210000</v>
      </c>
      <c r="H184" s="128">
        <v>70000</v>
      </c>
      <c r="I184" s="128">
        <v>140000</v>
      </c>
      <c r="J184" s="128"/>
      <c r="K184" s="128"/>
      <c r="L184" s="178"/>
      <c r="M184" s="179"/>
    </row>
    <row r="185" spans="1:13" ht="25.5">
      <c r="A185" s="4" t="s">
        <v>52</v>
      </c>
      <c r="B185" s="6" t="s">
        <v>138</v>
      </c>
      <c r="C185" s="144" t="s">
        <v>140</v>
      </c>
      <c r="D185" s="39"/>
      <c r="E185" s="7">
        <v>39626</v>
      </c>
      <c r="F185" s="7">
        <v>40543</v>
      </c>
      <c r="G185" s="8">
        <v>240000</v>
      </c>
      <c r="H185" s="128">
        <v>80000</v>
      </c>
      <c r="I185" s="128">
        <v>160000</v>
      </c>
      <c r="J185" s="128"/>
      <c r="K185" s="128"/>
      <c r="L185" s="178"/>
      <c r="M185" s="179"/>
    </row>
    <row r="186" spans="1:13" ht="38.25">
      <c r="A186" s="4" t="s">
        <v>53</v>
      </c>
      <c r="B186" s="6" t="s">
        <v>138</v>
      </c>
      <c r="C186" s="144" t="s">
        <v>141</v>
      </c>
      <c r="D186" s="39"/>
      <c r="E186" s="7">
        <v>39626</v>
      </c>
      <c r="F186" s="7">
        <v>40543</v>
      </c>
      <c r="G186" s="8">
        <v>210000</v>
      </c>
      <c r="H186" s="128">
        <v>70000</v>
      </c>
      <c r="I186" s="128">
        <v>140000</v>
      </c>
      <c r="J186" s="128"/>
      <c r="K186" s="128"/>
      <c r="L186" s="178"/>
      <c r="M186" s="179"/>
    </row>
    <row r="187" spans="1:13" ht="38.25">
      <c r="A187" s="4" t="s">
        <v>56</v>
      </c>
      <c r="B187" s="6" t="s">
        <v>138</v>
      </c>
      <c r="C187" s="144" t="s">
        <v>142</v>
      </c>
      <c r="D187" s="39"/>
      <c r="E187" s="7">
        <v>39626</v>
      </c>
      <c r="F187" s="7">
        <v>40543</v>
      </c>
      <c r="G187" s="8">
        <v>210000</v>
      </c>
      <c r="H187" s="128">
        <v>70000</v>
      </c>
      <c r="I187" s="128">
        <v>140000</v>
      </c>
      <c r="J187" s="128"/>
      <c r="K187" s="128"/>
      <c r="L187" s="178"/>
      <c r="M187" s="179"/>
    </row>
    <row r="188" spans="1:13" ht="51">
      <c r="A188" s="4" t="s">
        <v>60</v>
      </c>
      <c r="B188" s="6" t="s">
        <v>320</v>
      </c>
      <c r="C188" s="144" t="s">
        <v>321</v>
      </c>
      <c r="D188" s="39"/>
      <c r="E188" s="7">
        <v>39873</v>
      </c>
      <c r="F188" s="7">
        <v>41655</v>
      </c>
      <c r="G188" s="8" t="s">
        <v>322</v>
      </c>
      <c r="H188" s="128">
        <v>2100000</v>
      </c>
      <c r="I188" s="128">
        <v>2520000</v>
      </c>
      <c r="J188" s="128">
        <v>2520000</v>
      </c>
      <c r="K188" s="128">
        <v>2520000</v>
      </c>
      <c r="L188" s="178">
        <v>2628387</v>
      </c>
      <c r="M188" s="179"/>
    </row>
    <row r="189" spans="1:13" ht="37.5" customHeight="1" thickBot="1">
      <c r="A189" s="4" t="s">
        <v>63</v>
      </c>
      <c r="B189" s="6" t="s">
        <v>323</v>
      </c>
      <c r="C189" s="144" t="s">
        <v>324</v>
      </c>
      <c r="D189" s="39" t="s">
        <v>325</v>
      </c>
      <c r="E189" s="7">
        <v>39904</v>
      </c>
      <c r="F189" s="7">
        <v>40178</v>
      </c>
      <c r="G189" s="8">
        <v>5188440</v>
      </c>
      <c r="H189" s="128">
        <v>5188440</v>
      </c>
      <c r="I189" s="128"/>
      <c r="J189" s="128"/>
      <c r="K189" s="128"/>
      <c r="L189" s="178"/>
      <c r="M189" s="179"/>
    </row>
    <row r="190" spans="1:13" ht="24.75" customHeight="1" thickBot="1">
      <c r="A190" s="327" t="s">
        <v>250</v>
      </c>
      <c r="B190" s="363"/>
      <c r="C190" s="363"/>
      <c r="D190" s="363"/>
      <c r="E190" s="363"/>
      <c r="F190" s="363"/>
      <c r="G190" s="363"/>
      <c r="H190" s="363"/>
      <c r="I190" s="363"/>
      <c r="J190" s="363"/>
      <c r="K190" s="363"/>
      <c r="L190" s="363"/>
      <c r="M190" s="364"/>
    </row>
    <row r="191" spans="1:13" ht="24.75" customHeight="1">
      <c r="A191" s="33">
        <v>1</v>
      </c>
      <c r="B191" s="22" t="s">
        <v>589</v>
      </c>
      <c r="C191" s="36" t="s">
        <v>590</v>
      </c>
      <c r="D191" s="36" t="s">
        <v>591</v>
      </c>
      <c r="E191" s="40">
        <v>39814</v>
      </c>
      <c r="F191" s="2">
        <v>40178</v>
      </c>
      <c r="G191" s="34" t="s">
        <v>592</v>
      </c>
      <c r="H191" s="221">
        <v>21000000</v>
      </c>
      <c r="I191" s="230"/>
      <c r="J191" s="230"/>
      <c r="K191" s="230"/>
      <c r="L191" s="230"/>
      <c r="M191" s="252"/>
    </row>
    <row r="192" spans="1:13" ht="24.75" customHeight="1">
      <c r="A192" s="234">
        <v>2</v>
      </c>
      <c r="B192" s="253" t="s">
        <v>593</v>
      </c>
      <c r="C192" s="41" t="s">
        <v>594</v>
      </c>
      <c r="D192" s="6" t="s">
        <v>591</v>
      </c>
      <c r="E192" s="7">
        <v>38961</v>
      </c>
      <c r="F192" s="7" t="s">
        <v>120</v>
      </c>
      <c r="G192" s="8" t="s">
        <v>595</v>
      </c>
      <c r="H192" s="178">
        <v>420000</v>
      </c>
      <c r="I192" s="254"/>
      <c r="J192" s="254"/>
      <c r="K192" s="254"/>
      <c r="L192" s="254"/>
      <c r="M192" s="255" t="s">
        <v>596</v>
      </c>
    </row>
    <row r="193" spans="1:13" ht="24.75" customHeight="1">
      <c r="A193" s="35">
        <v>3</v>
      </c>
      <c r="B193" s="5" t="s">
        <v>597</v>
      </c>
      <c r="C193" s="41" t="s">
        <v>598</v>
      </c>
      <c r="D193" s="6" t="s">
        <v>591</v>
      </c>
      <c r="E193" s="7">
        <v>36526</v>
      </c>
      <c r="F193" s="7" t="s">
        <v>120</v>
      </c>
      <c r="G193" s="16" t="s">
        <v>599</v>
      </c>
      <c r="H193" s="178">
        <v>114000</v>
      </c>
      <c r="I193" s="254"/>
      <c r="J193" s="254"/>
      <c r="K193" s="254"/>
      <c r="L193" s="254"/>
      <c r="M193" s="226" t="s">
        <v>596</v>
      </c>
    </row>
    <row r="194" spans="1:13" ht="24.75" customHeight="1">
      <c r="A194" s="35">
        <v>4</v>
      </c>
      <c r="B194" s="5" t="s">
        <v>600</v>
      </c>
      <c r="C194" s="41" t="s">
        <v>601</v>
      </c>
      <c r="D194" s="6" t="s">
        <v>217</v>
      </c>
      <c r="E194" s="7">
        <v>39814</v>
      </c>
      <c r="F194" s="7">
        <v>40178</v>
      </c>
      <c r="G194" s="16" t="s">
        <v>602</v>
      </c>
      <c r="H194" s="178">
        <v>600000</v>
      </c>
      <c r="I194" s="254"/>
      <c r="J194" s="254"/>
      <c r="K194" s="254"/>
      <c r="L194" s="254"/>
      <c r="M194" s="255"/>
    </row>
    <row r="195" spans="1:13" ht="24.75" customHeight="1">
      <c r="A195" s="35">
        <v>5</v>
      </c>
      <c r="B195" s="5" t="s">
        <v>603</v>
      </c>
      <c r="C195" s="41" t="s">
        <v>604</v>
      </c>
      <c r="D195" s="6" t="s">
        <v>217</v>
      </c>
      <c r="E195" s="7">
        <v>37500</v>
      </c>
      <c r="F195" s="7" t="s">
        <v>120</v>
      </c>
      <c r="G195" s="16" t="s">
        <v>605</v>
      </c>
      <c r="H195" s="178">
        <v>22800</v>
      </c>
      <c r="I195" s="254"/>
      <c r="J195" s="254"/>
      <c r="K195" s="254"/>
      <c r="L195" s="254"/>
      <c r="M195" s="255" t="s">
        <v>606</v>
      </c>
    </row>
    <row r="196" spans="1:13" ht="24.75" customHeight="1">
      <c r="A196" s="35">
        <v>6</v>
      </c>
      <c r="B196" s="5" t="s">
        <v>607</v>
      </c>
      <c r="C196" s="41" t="s">
        <v>608</v>
      </c>
      <c r="D196" s="6" t="s">
        <v>591</v>
      </c>
      <c r="E196" s="7">
        <v>37288</v>
      </c>
      <c r="F196" s="7" t="s">
        <v>120</v>
      </c>
      <c r="G196" s="16" t="s">
        <v>609</v>
      </c>
      <c r="H196" s="178">
        <v>180000</v>
      </c>
      <c r="I196" s="254"/>
      <c r="J196" s="254"/>
      <c r="K196" s="254"/>
      <c r="L196" s="254"/>
      <c r="M196" s="255" t="s">
        <v>606</v>
      </c>
    </row>
    <row r="197" spans="1:13" ht="27" customHeight="1">
      <c r="A197" s="35">
        <v>7</v>
      </c>
      <c r="B197" s="5" t="s">
        <v>610</v>
      </c>
      <c r="C197" s="41" t="s">
        <v>611</v>
      </c>
      <c r="D197" s="6" t="s">
        <v>591</v>
      </c>
      <c r="E197" s="7">
        <v>37288</v>
      </c>
      <c r="F197" s="7" t="s">
        <v>120</v>
      </c>
      <c r="G197" s="16" t="s">
        <v>612</v>
      </c>
      <c r="H197" s="178">
        <v>264000</v>
      </c>
      <c r="I197" s="254"/>
      <c r="J197" s="254"/>
      <c r="K197" s="254"/>
      <c r="L197" s="254"/>
      <c r="M197" s="255" t="s">
        <v>606</v>
      </c>
    </row>
    <row r="198" spans="1:13" ht="27" customHeight="1">
      <c r="A198" s="35">
        <v>8</v>
      </c>
      <c r="B198" s="5" t="s">
        <v>613</v>
      </c>
      <c r="C198" s="41" t="s">
        <v>614</v>
      </c>
      <c r="D198" s="6" t="s">
        <v>591</v>
      </c>
      <c r="E198" s="7">
        <v>37239</v>
      </c>
      <c r="F198" s="7" t="s">
        <v>120</v>
      </c>
      <c r="G198" s="16" t="s">
        <v>615</v>
      </c>
      <c r="H198" s="178">
        <v>120000</v>
      </c>
      <c r="I198" s="254"/>
      <c r="J198" s="254"/>
      <c r="K198" s="254"/>
      <c r="L198" s="254"/>
      <c r="M198" s="255" t="s">
        <v>606</v>
      </c>
    </row>
    <row r="199" spans="1:13" ht="27" customHeight="1">
      <c r="A199" s="35">
        <v>9</v>
      </c>
      <c r="B199" s="6" t="s">
        <v>616</v>
      </c>
      <c r="C199" s="41" t="s">
        <v>617</v>
      </c>
      <c r="D199" s="6" t="s">
        <v>618</v>
      </c>
      <c r="E199" s="7">
        <v>39066</v>
      </c>
      <c r="F199" s="7" t="s">
        <v>120</v>
      </c>
      <c r="G199" s="16" t="s">
        <v>619</v>
      </c>
      <c r="H199" s="178">
        <v>40000</v>
      </c>
      <c r="I199" s="254"/>
      <c r="J199" s="254"/>
      <c r="K199" s="254"/>
      <c r="L199" s="254"/>
      <c r="M199" s="255" t="s">
        <v>596</v>
      </c>
    </row>
    <row r="200" spans="1:13" ht="45" customHeight="1">
      <c r="A200" s="35">
        <v>10</v>
      </c>
      <c r="B200" s="5" t="s">
        <v>620</v>
      </c>
      <c r="C200" s="41" t="s">
        <v>621</v>
      </c>
      <c r="D200" s="6" t="s">
        <v>591</v>
      </c>
      <c r="E200" s="7">
        <v>39083</v>
      </c>
      <c r="F200" s="7" t="s">
        <v>120</v>
      </c>
      <c r="G200" s="16" t="s">
        <v>622</v>
      </c>
      <c r="H200" s="178">
        <v>145376</v>
      </c>
      <c r="I200" s="254"/>
      <c r="J200" s="254"/>
      <c r="K200" s="254"/>
      <c r="L200" s="254"/>
      <c r="M200" s="255" t="s">
        <v>596</v>
      </c>
    </row>
    <row r="201" spans="1:13" ht="42.75" customHeight="1">
      <c r="A201" s="35">
        <v>11</v>
      </c>
      <c r="B201" s="5" t="s">
        <v>620</v>
      </c>
      <c r="C201" s="41" t="s">
        <v>623</v>
      </c>
      <c r="D201" s="6" t="s">
        <v>591</v>
      </c>
      <c r="E201" s="7">
        <v>39083</v>
      </c>
      <c r="F201" s="7" t="s">
        <v>120</v>
      </c>
      <c r="G201" s="16" t="s">
        <v>624</v>
      </c>
      <c r="H201" s="178">
        <v>41190</v>
      </c>
      <c r="I201" s="254"/>
      <c r="J201" s="254"/>
      <c r="K201" s="254"/>
      <c r="L201" s="254"/>
      <c r="M201" s="255" t="s">
        <v>596</v>
      </c>
    </row>
    <row r="202" spans="1:13" ht="37.5" customHeight="1">
      <c r="A202" s="35">
        <v>12</v>
      </c>
      <c r="B202" s="5" t="s">
        <v>625</v>
      </c>
      <c r="C202" s="41" t="s">
        <v>626</v>
      </c>
      <c r="D202" s="6" t="s">
        <v>591</v>
      </c>
      <c r="E202" s="7">
        <v>39814</v>
      </c>
      <c r="F202" s="7">
        <v>40177</v>
      </c>
      <c r="G202" s="16" t="s">
        <v>627</v>
      </c>
      <c r="H202" s="178">
        <v>636000</v>
      </c>
      <c r="I202" s="254"/>
      <c r="J202" s="254"/>
      <c r="K202" s="254"/>
      <c r="L202" s="254"/>
      <c r="M202" s="255"/>
    </row>
    <row r="203" spans="1:13" ht="27" customHeight="1">
      <c r="A203" s="35">
        <v>13</v>
      </c>
      <c r="B203" s="5" t="s">
        <v>628</v>
      </c>
      <c r="C203" s="41" t="s">
        <v>629</v>
      </c>
      <c r="D203" s="6" t="s">
        <v>591</v>
      </c>
      <c r="E203" s="7">
        <v>37257</v>
      </c>
      <c r="F203" s="7" t="s">
        <v>120</v>
      </c>
      <c r="G203" s="16" t="s">
        <v>630</v>
      </c>
      <c r="H203" s="178">
        <v>80000</v>
      </c>
      <c r="I203" s="254"/>
      <c r="J203" s="254"/>
      <c r="K203" s="254"/>
      <c r="L203" s="254"/>
      <c r="M203" s="255" t="s">
        <v>606</v>
      </c>
    </row>
    <row r="204" spans="1:13" ht="27" customHeight="1" thickBot="1">
      <c r="A204" s="35">
        <v>14</v>
      </c>
      <c r="B204" s="5" t="s">
        <v>631</v>
      </c>
      <c r="C204" s="41" t="s">
        <v>632</v>
      </c>
      <c r="D204" s="6" t="s">
        <v>591</v>
      </c>
      <c r="E204" s="7">
        <v>39814</v>
      </c>
      <c r="F204" s="7">
        <v>40178</v>
      </c>
      <c r="G204" s="16" t="s">
        <v>633</v>
      </c>
      <c r="H204" s="178">
        <v>260000</v>
      </c>
      <c r="I204" s="254"/>
      <c r="J204" s="254"/>
      <c r="K204" s="254"/>
      <c r="L204" s="254"/>
      <c r="M204" s="255"/>
    </row>
    <row r="205" spans="1:13" ht="27" customHeight="1" thickBot="1">
      <c r="A205" s="327" t="s">
        <v>251</v>
      </c>
      <c r="B205" s="363"/>
      <c r="C205" s="363"/>
      <c r="D205" s="363"/>
      <c r="E205" s="363"/>
      <c r="F205" s="363"/>
      <c r="G205" s="363"/>
      <c r="H205" s="363"/>
      <c r="I205" s="363"/>
      <c r="J205" s="363"/>
      <c r="K205" s="363"/>
      <c r="L205" s="363"/>
      <c r="M205" s="364"/>
    </row>
    <row r="206" spans="1:13" ht="24.75" customHeight="1" thickBot="1">
      <c r="A206" s="327" t="s">
        <v>249</v>
      </c>
      <c r="B206" s="363"/>
      <c r="C206" s="363"/>
      <c r="D206" s="363"/>
      <c r="E206" s="363"/>
      <c r="F206" s="363"/>
      <c r="G206" s="363"/>
      <c r="H206" s="363"/>
      <c r="I206" s="363"/>
      <c r="J206" s="363"/>
      <c r="K206" s="363"/>
      <c r="L206" s="363"/>
      <c r="M206" s="364"/>
    </row>
    <row r="207" spans="1:13" ht="32.25" customHeight="1">
      <c r="A207" s="303" t="s">
        <v>16</v>
      </c>
      <c r="B207" s="1" t="s">
        <v>634</v>
      </c>
      <c r="C207" s="1" t="s">
        <v>635</v>
      </c>
      <c r="D207" s="1" t="s">
        <v>66</v>
      </c>
      <c r="E207" s="12">
        <v>39814</v>
      </c>
      <c r="F207" s="13" t="s">
        <v>20</v>
      </c>
      <c r="G207" s="13" t="s">
        <v>636</v>
      </c>
      <c r="H207" s="3">
        <v>316800</v>
      </c>
      <c r="I207" s="3"/>
      <c r="J207" s="3"/>
      <c r="K207" s="3"/>
      <c r="L207" s="3"/>
      <c r="M207" s="304"/>
    </row>
    <row r="208" spans="1:13" ht="24.75" customHeight="1">
      <c r="A208" s="305" t="s">
        <v>21</v>
      </c>
      <c r="B208" s="6" t="s">
        <v>637</v>
      </c>
      <c r="C208" s="6" t="s">
        <v>33</v>
      </c>
      <c r="D208" s="6" t="s">
        <v>66</v>
      </c>
      <c r="E208" s="14">
        <v>37803</v>
      </c>
      <c r="F208" s="15" t="s">
        <v>20</v>
      </c>
      <c r="G208" s="16" t="s">
        <v>638</v>
      </c>
      <c r="H208" s="16">
        <v>480000</v>
      </c>
      <c r="I208" s="16"/>
      <c r="J208" s="16"/>
      <c r="K208" s="16"/>
      <c r="L208" s="16"/>
      <c r="M208" s="306"/>
    </row>
    <row r="209" spans="1:13" ht="28.5" customHeight="1">
      <c r="A209" s="305" t="s">
        <v>25</v>
      </c>
      <c r="B209" s="6" t="s">
        <v>42</v>
      </c>
      <c r="C209" s="6" t="s">
        <v>39</v>
      </c>
      <c r="D209" s="6" t="s">
        <v>43</v>
      </c>
      <c r="E209" s="14">
        <v>39847</v>
      </c>
      <c r="F209" s="15" t="s">
        <v>20</v>
      </c>
      <c r="G209" s="16" t="s">
        <v>639</v>
      </c>
      <c r="H209" s="16">
        <v>1800000</v>
      </c>
      <c r="I209" s="16"/>
      <c r="J209" s="16"/>
      <c r="K209" s="16"/>
      <c r="L209" s="16"/>
      <c r="M209" s="306"/>
    </row>
    <row r="210" spans="1:13" ht="24.75" customHeight="1">
      <c r="A210" s="305" t="s">
        <v>28</v>
      </c>
      <c r="B210" s="6" t="s">
        <v>640</v>
      </c>
      <c r="C210" s="6" t="s">
        <v>46</v>
      </c>
      <c r="D210" s="6" t="s">
        <v>66</v>
      </c>
      <c r="E210" s="14">
        <v>39416</v>
      </c>
      <c r="F210" s="14" t="s">
        <v>20</v>
      </c>
      <c r="G210" s="16" t="s">
        <v>641</v>
      </c>
      <c r="H210" s="16">
        <v>1500000</v>
      </c>
      <c r="I210" s="16"/>
      <c r="J210" s="16"/>
      <c r="K210" s="16"/>
      <c r="L210" s="16"/>
      <c r="M210" s="306"/>
    </row>
    <row r="211" spans="1:13" ht="28.5" customHeight="1">
      <c r="A211" s="305" t="s">
        <v>31</v>
      </c>
      <c r="B211" s="6" t="s">
        <v>64</v>
      </c>
      <c r="C211" s="6" t="s">
        <v>642</v>
      </c>
      <c r="D211" s="6" t="s">
        <v>66</v>
      </c>
      <c r="E211" s="14">
        <v>39753</v>
      </c>
      <c r="F211" s="14">
        <v>40847</v>
      </c>
      <c r="G211" s="16" t="s">
        <v>643</v>
      </c>
      <c r="H211" s="16">
        <v>815928</v>
      </c>
      <c r="I211" s="16"/>
      <c r="J211" s="16"/>
      <c r="K211" s="16"/>
      <c r="L211" s="16"/>
      <c r="M211" s="306"/>
    </row>
    <row r="212" spans="1:13" ht="28.5" customHeight="1">
      <c r="A212" s="305" t="s">
        <v>35</v>
      </c>
      <c r="B212" s="6" t="s">
        <v>64</v>
      </c>
      <c r="C212" s="6" t="s">
        <v>642</v>
      </c>
      <c r="D212" s="6" t="s">
        <v>66</v>
      </c>
      <c r="E212" s="14">
        <v>39753</v>
      </c>
      <c r="F212" s="15" t="s">
        <v>644</v>
      </c>
      <c r="G212" s="16" t="s">
        <v>645</v>
      </c>
      <c r="H212" s="16">
        <v>614004</v>
      </c>
      <c r="I212" s="16"/>
      <c r="J212" s="16"/>
      <c r="K212" s="16"/>
      <c r="L212" s="16"/>
      <c r="M212" s="306"/>
    </row>
    <row r="213" spans="1:13" ht="24.75" customHeight="1">
      <c r="A213" s="305" t="s">
        <v>37</v>
      </c>
      <c r="B213" s="6" t="s">
        <v>646</v>
      </c>
      <c r="C213" s="6" t="s">
        <v>647</v>
      </c>
      <c r="D213" s="6" t="s">
        <v>66</v>
      </c>
      <c r="E213" s="14">
        <v>37299</v>
      </c>
      <c r="F213" s="15" t="s">
        <v>20</v>
      </c>
      <c r="G213" s="16" t="s">
        <v>648</v>
      </c>
      <c r="H213" s="16">
        <v>220320</v>
      </c>
      <c r="I213" s="16"/>
      <c r="J213" s="16"/>
      <c r="K213" s="16"/>
      <c r="L213" s="16"/>
      <c r="M213" s="306"/>
    </row>
    <row r="214" spans="1:13" ht="24.75" customHeight="1">
      <c r="A214" s="305" t="s">
        <v>41</v>
      </c>
      <c r="B214" s="6" t="s">
        <v>646</v>
      </c>
      <c r="C214" s="6" t="s">
        <v>649</v>
      </c>
      <c r="D214" s="6" t="s">
        <v>66</v>
      </c>
      <c r="E214" s="14">
        <v>37299</v>
      </c>
      <c r="F214" s="15" t="s">
        <v>20</v>
      </c>
      <c r="G214" s="16" t="s">
        <v>648</v>
      </c>
      <c r="H214" s="16">
        <v>220320</v>
      </c>
      <c r="I214" s="16"/>
      <c r="J214" s="16"/>
      <c r="K214" s="16"/>
      <c r="L214" s="16"/>
      <c r="M214" s="306"/>
    </row>
    <row r="215" spans="1:13" ht="24.75" customHeight="1">
      <c r="A215" s="305" t="s">
        <v>44</v>
      </c>
      <c r="B215" s="6" t="s">
        <v>650</v>
      </c>
      <c r="C215" s="6" t="s">
        <v>647</v>
      </c>
      <c r="D215" s="6" t="s">
        <v>66</v>
      </c>
      <c r="E215" s="14">
        <v>39287</v>
      </c>
      <c r="F215" s="15" t="s">
        <v>20</v>
      </c>
      <c r="G215" s="16" t="s">
        <v>651</v>
      </c>
      <c r="H215" s="16">
        <v>79200</v>
      </c>
      <c r="I215" s="16"/>
      <c r="J215" s="16"/>
      <c r="K215" s="16"/>
      <c r="L215" s="16"/>
      <c r="M215" s="306"/>
    </row>
    <row r="216" spans="1:13" ht="24.75" customHeight="1">
      <c r="A216" s="305" t="s">
        <v>48</v>
      </c>
      <c r="B216" s="6" t="s">
        <v>652</v>
      </c>
      <c r="C216" s="6" t="s">
        <v>653</v>
      </c>
      <c r="D216" s="6" t="s">
        <v>66</v>
      </c>
      <c r="E216" s="14">
        <v>39814</v>
      </c>
      <c r="F216" s="14">
        <v>40178</v>
      </c>
      <c r="G216" s="16" t="s">
        <v>654</v>
      </c>
      <c r="H216" s="16">
        <v>42000</v>
      </c>
      <c r="I216" s="16"/>
      <c r="J216" s="16"/>
      <c r="K216" s="16"/>
      <c r="L216" s="16"/>
      <c r="M216" s="306"/>
    </row>
    <row r="217" spans="1:13" ht="24.75" customHeight="1">
      <c r="A217" s="305" t="s">
        <v>52</v>
      </c>
      <c r="B217" s="6" t="s">
        <v>655</v>
      </c>
      <c r="C217" s="6" t="s">
        <v>656</v>
      </c>
      <c r="D217" s="6" t="s">
        <v>66</v>
      </c>
      <c r="E217" s="14">
        <v>37452</v>
      </c>
      <c r="F217" s="15" t="s">
        <v>20</v>
      </c>
      <c r="G217" s="16" t="s">
        <v>657</v>
      </c>
      <c r="H217" s="16">
        <v>161280</v>
      </c>
      <c r="I217" s="16"/>
      <c r="J217" s="16"/>
      <c r="K217" s="16"/>
      <c r="L217" s="16"/>
      <c r="M217" s="306"/>
    </row>
    <row r="218" spans="1:13" ht="24.75" customHeight="1">
      <c r="A218" s="305" t="s">
        <v>53</v>
      </c>
      <c r="B218" s="6" t="s">
        <v>658</v>
      </c>
      <c r="C218" s="6" t="s">
        <v>659</v>
      </c>
      <c r="D218" s="6" t="s">
        <v>66</v>
      </c>
      <c r="E218" s="14" t="s">
        <v>660</v>
      </c>
      <c r="F218" s="14" t="s">
        <v>20</v>
      </c>
      <c r="G218" s="16" t="s">
        <v>661</v>
      </c>
      <c r="H218" s="16">
        <v>504000</v>
      </c>
      <c r="I218" s="16"/>
      <c r="J218" s="16"/>
      <c r="K218" s="16"/>
      <c r="L218" s="16"/>
      <c r="M218" s="306"/>
    </row>
    <row r="219" spans="1:13" ht="24.75" customHeight="1">
      <c r="A219" s="305" t="s">
        <v>56</v>
      </c>
      <c r="B219" s="6" t="s">
        <v>662</v>
      </c>
      <c r="C219" s="6" t="s">
        <v>663</v>
      </c>
      <c r="D219" s="6" t="s">
        <v>66</v>
      </c>
      <c r="E219" s="14">
        <v>37591</v>
      </c>
      <c r="F219" s="14" t="s">
        <v>20</v>
      </c>
      <c r="G219" s="16" t="s">
        <v>664</v>
      </c>
      <c r="H219" s="16">
        <v>150612</v>
      </c>
      <c r="I219" s="8"/>
      <c r="J219" s="8"/>
      <c r="K219" s="8"/>
      <c r="L219" s="8"/>
      <c r="M219" s="307"/>
    </row>
    <row r="220" spans="1:13" ht="25.5">
      <c r="A220" s="305" t="s">
        <v>60</v>
      </c>
      <c r="B220" s="6" t="s">
        <v>665</v>
      </c>
      <c r="C220" s="6" t="s">
        <v>666</v>
      </c>
      <c r="D220" s="6" t="s">
        <v>667</v>
      </c>
      <c r="E220" s="14">
        <v>39203</v>
      </c>
      <c r="F220" s="14">
        <v>40646</v>
      </c>
      <c r="G220" s="16">
        <f>SUM(H220:J220)</f>
        <v>2226349</v>
      </c>
      <c r="H220" s="16">
        <v>972984</v>
      </c>
      <c r="I220" s="16">
        <v>974984</v>
      </c>
      <c r="J220" s="16">
        <v>278381</v>
      </c>
      <c r="K220" s="16"/>
      <c r="L220" s="16"/>
      <c r="M220" s="306"/>
    </row>
    <row r="221" spans="1:13" ht="25.5">
      <c r="A221" s="305" t="s">
        <v>63</v>
      </c>
      <c r="B221" s="6" t="s">
        <v>668</v>
      </c>
      <c r="C221" s="6" t="s">
        <v>666</v>
      </c>
      <c r="D221" s="6" t="s">
        <v>667</v>
      </c>
      <c r="E221" s="14">
        <v>39083</v>
      </c>
      <c r="F221" s="14">
        <v>40643</v>
      </c>
      <c r="G221" s="16">
        <f>SUM(H221:J221)</f>
        <v>3352281</v>
      </c>
      <c r="H221" s="16">
        <v>1593126</v>
      </c>
      <c r="I221" s="16">
        <v>1377696</v>
      </c>
      <c r="J221" s="16">
        <v>381459</v>
      </c>
      <c r="K221" s="16"/>
      <c r="L221" s="16"/>
      <c r="M221" s="306"/>
    </row>
    <row r="222" spans="1:13" ht="25.5">
      <c r="A222" s="305" t="s">
        <v>67</v>
      </c>
      <c r="B222" s="6" t="s">
        <v>669</v>
      </c>
      <c r="C222" s="6" t="s">
        <v>666</v>
      </c>
      <c r="D222" s="6" t="s">
        <v>667</v>
      </c>
      <c r="E222" s="14">
        <v>39083</v>
      </c>
      <c r="F222" s="14">
        <v>40696</v>
      </c>
      <c r="G222" s="16">
        <f>SUM(H222:J222)</f>
        <v>6473181</v>
      </c>
      <c r="H222" s="16">
        <v>2300232</v>
      </c>
      <c r="I222" s="16">
        <v>2300232</v>
      </c>
      <c r="J222" s="16">
        <v>1872717</v>
      </c>
      <c r="K222" s="16"/>
      <c r="L222" s="16"/>
      <c r="M222" s="306"/>
    </row>
    <row r="223" spans="1:13" ht="25.5">
      <c r="A223" s="305" t="s">
        <v>376</v>
      </c>
      <c r="B223" s="6" t="s">
        <v>670</v>
      </c>
      <c r="C223" s="6" t="s">
        <v>666</v>
      </c>
      <c r="D223" s="6" t="s">
        <v>667</v>
      </c>
      <c r="E223" s="14">
        <v>39203</v>
      </c>
      <c r="F223" s="14">
        <v>40932</v>
      </c>
      <c r="G223" s="16">
        <f>SUM(H223:K223)</f>
        <v>8194351</v>
      </c>
      <c r="H223" s="16">
        <v>2366760</v>
      </c>
      <c r="I223" s="16">
        <v>2366760</v>
      </c>
      <c r="J223" s="16">
        <v>2366760</v>
      </c>
      <c r="K223" s="16">
        <v>1094071</v>
      </c>
      <c r="L223" s="16"/>
      <c r="M223" s="306"/>
    </row>
    <row r="224" spans="1:13" ht="25.5">
      <c r="A224" s="305" t="s">
        <v>377</v>
      </c>
      <c r="B224" s="6" t="s">
        <v>671</v>
      </c>
      <c r="C224" s="6" t="s">
        <v>666</v>
      </c>
      <c r="D224" s="6" t="s">
        <v>667</v>
      </c>
      <c r="E224" s="14">
        <v>39600</v>
      </c>
      <c r="F224" s="14">
        <v>41091</v>
      </c>
      <c r="G224" s="16">
        <f>SUM(H224:K224)</f>
        <v>5341821</v>
      </c>
      <c r="H224" s="16">
        <v>1372896</v>
      </c>
      <c r="I224" s="16">
        <v>1372896</v>
      </c>
      <c r="J224" s="16">
        <v>1372896</v>
      </c>
      <c r="K224" s="16">
        <v>1223133</v>
      </c>
      <c r="L224" s="16"/>
      <c r="M224" s="306"/>
    </row>
    <row r="225" spans="1:13" ht="25.5">
      <c r="A225" s="305" t="s">
        <v>378</v>
      </c>
      <c r="B225" s="6" t="s">
        <v>672</v>
      </c>
      <c r="C225" s="6" t="s">
        <v>666</v>
      </c>
      <c r="D225" s="6" t="s">
        <v>667</v>
      </c>
      <c r="E225" s="14">
        <v>39600</v>
      </c>
      <c r="F225" s="14">
        <v>41249</v>
      </c>
      <c r="G225" s="16">
        <f>SUM(H225:K225)</f>
        <v>9324170</v>
      </c>
      <c r="H225" s="16">
        <v>2153580</v>
      </c>
      <c r="I225" s="16">
        <v>2153580</v>
      </c>
      <c r="J225" s="16">
        <v>2153580</v>
      </c>
      <c r="K225" s="16">
        <v>2863430</v>
      </c>
      <c r="L225" s="16"/>
      <c r="M225" s="306"/>
    </row>
    <row r="226" spans="1:13" ht="25.5">
      <c r="A226" s="305" t="s">
        <v>379</v>
      </c>
      <c r="B226" s="6" t="s">
        <v>673</v>
      </c>
      <c r="C226" s="6" t="s">
        <v>666</v>
      </c>
      <c r="D226" s="6" t="s">
        <v>667</v>
      </c>
      <c r="E226" s="14">
        <v>39600</v>
      </c>
      <c r="F226" s="14">
        <v>40209</v>
      </c>
      <c r="G226" s="16">
        <f>SUM(H226:I226)</f>
        <v>1289210</v>
      </c>
      <c r="H226" s="16">
        <v>1190040</v>
      </c>
      <c r="I226" s="16">
        <v>99170</v>
      </c>
      <c r="J226" s="16"/>
      <c r="K226" s="16"/>
      <c r="L226" s="16"/>
      <c r="M226" s="306"/>
    </row>
    <row r="227" spans="1:13" ht="26.25" thickBot="1">
      <c r="A227" s="305" t="s">
        <v>380</v>
      </c>
      <c r="B227" s="17" t="s">
        <v>674</v>
      </c>
      <c r="C227" s="6" t="s">
        <v>666</v>
      </c>
      <c r="D227" s="17" t="s">
        <v>667</v>
      </c>
      <c r="E227" s="18">
        <v>39264</v>
      </c>
      <c r="F227" s="18">
        <v>40813</v>
      </c>
      <c r="G227" s="20">
        <f>SUM(H227:J227)</f>
        <v>8378651</v>
      </c>
      <c r="H227" s="20">
        <v>3483725</v>
      </c>
      <c r="I227" s="20">
        <v>2810484</v>
      </c>
      <c r="J227" s="20">
        <v>2084442</v>
      </c>
      <c r="K227" s="20"/>
      <c r="L227" s="20"/>
      <c r="M227" s="308"/>
    </row>
    <row r="228" spans="1:13" ht="27" customHeight="1" thickBot="1">
      <c r="A228" s="327" t="s">
        <v>143</v>
      </c>
      <c r="B228" s="363"/>
      <c r="C228" s="363"/>
      <c r="D228" s="363"/>
      <c r="E228" s="363"/>
      <c r="F228" s="363"/>
      <c r="G228" s="363"/>
      <c r="H228" s="363"/>
      <c r="I228" s="363"/>
      <c r="J228" s="363"/>
      <c r="K228" s="363"/>
      <c r="L228" s="363"/>
      <c r="M228" s="364"/>
    </row>
    <row r="229" spans="1:13" ht="38.25">
      <c r="A229" s="33">
        <v>1</v>
      </c>
      <c r="B229" s="1" t="s">
        <v>144</v>
      </c>
      <c r="C229" s="42" t="s">
        <v>586</v>
      </c>
      <c r="D229" s="36"/>
      <c r="E229" s="40">
        <v>39438</v>
      </c>
      <c r="F229" s="34"/>
      <c r="G229" s="34"/>
      <c r="H229" s="256">
        <v>1200</v>
      </c>
      <c r="I229" s="257"/>
      <c r="J229" s="257"/>
      <c r="K229" s="257"/>
      <c r="L229" s="257"/>
      <c r="M229" s="173"/>
    </row>
    <row r="230" spans="1:13" ht="12.75">
      <c r="A230" s="234">
        <v>2</v>
      </c>
      <c r="B230" s="253" t="s">
        <v>148</v>
      </c>
      <c r="C230" s="41" t="s">
        <v>585</v>
      </c>
      <c r="D230" s="6"/>
      <c r="E230" s="7">
        <v>38196</v>
      </c>
      <c r="F230" s="7"/>
      <c r="G230" s="8"/>
      <c r="H230" s="258">
        <v>300000</v>
      </c>
      <c r="I230" s="247"/>
      <c r="J230" s="247"/>
      <c r="K230" s="247"/>
      <c r="L230" s="247"/>
      <c r="M230" s="177"/>
    </row>
    <row r="231" spans="1:13" ht="12.75">
      <c r="A231" s="35">
        <v>3</v>
      </c>
      <c r="B231" s="5" t="s">
        <v>152</v>
      </c>
      <c r="C231" s="6" t="s">
        <v>153</v>
      </c>
      <c r="D231" s="259"/>
      <c r="E231" s="7">
        <v>39764</v>
      </c>
      <c r="F231" s="7">
        <v>40118</v>
      </c>
      <c r="G231" s="8"/>
      <c r="H231" s="258">
        <v>92400</v>
      </c>
      <c r="I231" s="247"/>
      <c r="J231" s="247"/>
      <c r="K231" s="247"/>
      <c r="L231" s="247"/>
      <c r="M231" s="179"/>
    </row>
    <row r="232" spans="1:13" ht="25.5">
      <c r="A232" s="35">
        <v>4</v>
      </c>
      <c r="B232" s="5" t="s">
        <v>156</v>
      </c>
      <c r="C232" s="41" t="s">
        <v>587</v>
      </c>
      <c r="D232" s="6"/>
      <c r="E232" s="7">
        <v>39874</v>
      </c>
      <c r="F232" s="25"/>
      <c r="G232" s="8"/>
      <c r="H232" s="258">
        <v>2102400</v>
      </c>
      <c r="I232" s="247"/>
      <c r="J232" s="247"/>
      <c r="K232" s="247"/>
      <c r="L232" s="247"/>
      <c r="M232" s="177"/>
    </row>
    <row r="233" spans="1:13" ht="13.5" thickBot="1">
      <c r="A233" s="260">
        <v>5</v>
      </c>
      <c r="B233" s="31" t="s">
        <v>162</v>
      </c>
      <c r="C233" s="43" t="s">
        <v>588</v>
      </c>
      <c r="D233" s="17"/>
      <c r="E233" s="27"/>
      <c r="F233" s="32"/>
      <c r="G233" s="28"/>
      <c r="H233" s="261">
        <v>543780</v>
      </c>
      <c r="I233" s="262"/>
      <c r="J233" s="262"/>
      <c r="K233" s="262"/>
      <c r="L233" s="262"/>
      <c r="M233" s="232"/>
    </row>
    <row r="234" spans="1:13" ht="24.75" customHeight="1" thickBot="1">
      <c r="A234" s="327" t="s">
        <v>248</v>
      </c>
      <c r="B234" s="363"/>
      <c r="C234" s="363"/>
      <c r="D234" s="363"/>
      <c r="E234" s="363"/>
      <c r="F234" s="363"/>
      <c r="G234" s="363"/>
      <c r="H234" s="363"/>
      <c r="I234" s="363"/>
      <c r="J234" s="363"/>
      <c r="K234" s="363"/>
      <c r="L234" s="363"/>
      <c r="M234" s="364"/>
    </row>
    <row r="235" spans="1:13" ht="24.75" customHeight="1">
      <c r="A235" s="21" t="s">
        <v>16</v>
      </c>
      <c r="B235" s="42" t="s">
        <v>285</v>
      </c>
      <c r="C235" s="22" t="s">
        <v>286</v>
      </c>
      <c r="D235" s="1" t="s">
        <v>287</v>
      </c>
      <c r="E235" s="2">
        <v>33646</v>
      </c>
      <c r="F235" s="263" t="s">
        <v>288</v>
      </c>
      <c r="G235" s="36" t="s">
        <v>289</v>
      </c>
      <c r="H235" s="221">
        <f>126095*12</f>
        <v>1513140</v>
      </c>
      <c r="I235" s="221"/>
      <c r="J235" s="221"/>
      <c r="K235" s="221"/>
      <c r="L235" s="257"/>
      <c r="M235" s="252"/>
    </row>
    <row r="236" spans="1:13" ht="24.75" customHeight="1">
      <c r="A236" s="224" t="s">
        <v>21</v>
      </c>
      <c r="B236" s="41" t="s">
        <v>290</v>
      </c>
      <c r="C236" s="6" t="s">
        <v>291</v>
      </c>
      <c r="D236" s="6" t="s">
        <v>221</v>
      </c>
      <c r="E236" s="7">
        <v>38085</v>
      </c>
      <c r="F236" s="25" t="s">
        <v>288</v>
      </c>
      <c r="G236" s="38" t="s">
        <v>292</v>
      </c>
      <c r="H236" s="178">
        <v>180000</v>
      </c>
      <c r="I236" s="178"/>
      <c r="J236" s="178"/>
      <c r="K236" s="178"/>
      <c r="L236" s="247"/>
      <c r="M236" s="264" t="s">
        <v>293</v>
      </c>
    </row>
    <row r="237" spans="1:13" ht="24.75" customHeight="1">
      <c r="A237" s="265" t="s">
        <v>25</v>
      </c>
      <c r="B237" s="41" t="s">
        <v>294</v>
      </c>
      <c r="C237" s="6" t="s">
        <v>295</v>
      </c>
      <c r="D237" s="6" t="s">
        <v>296</v>
      </c>
      <c r="E237" s="7">
        <v>36866</v>
      </c>
      <c r="F237" s="25" t="s">
        <v>288</v>
      </c>
      <c r="G237" s="38" t="s">
        <v>297</v>
      </c>
      <c r="H237" s="178">
        <f>2*44640</f>
        <v>89280</v>
      </c>
      <c r="I237" s="178"/>
      <c r="J237" s="178"/>
      <c r="K237" s="178"/>
      <c r="L237" s="247"/>
      <c r="M237" s="264" t="s">
        <v>298</v>
      </c>
    </row>
    <row r="238" spans="1:13" ht="24.75" customHeight="1">
      <c r="A238" s="4" t="s">
        <v>25</v>
      </c>
      <c r="B238" s="41" t="s">
        <v>299</v>
      </c>
      <c r="C238" s="6" t="s">
        <v>300</v>
      </c>
      <c r="D238" s="6" t="s">
        <v>221</v>
      </c>
      <c r="E238" s="7">
        <v>38292</v>
      </c>
      <c r="F238" s="25" t="s">
        <v>288</v>
      </c>
      <c r="G238" s="38" t="s">
        <v>301</v>
      </c>
      <c r="H238" s="178">
        <v>142560</v>
      </c>
      <c r="I238" s="178"/>
      <c r="J238" s="178"/>
      <c r="K238" s="178"/>
      <c r="L238" s="247"/>
      <c r="M238" s="264" t="s">
        <v>302</v>
      </c>
    </row>
    <row r="239" spans="1:13" ht="24.75" customHeight="1">
      <c r="A239" s="266" t="s">
        <v>28</v>
      </c>
      <c r="B239" s="267" t="s">
        <v>303</v>
      </c>
      <c r="C239" s="237" t="s">
        <v>304</v>
      </c>
      <c r="D239" s="237" t="s">
        <v>221</v>
      </c>
      <c r="E239" s="238">
        <v>38768</v>
      </c>
      <c r="F239" s="239" t="s">
        <v>288</v>
      </c>
      <c r="G239" s="268" t="s">
        <v>305</v>
      </c>
      <c r="H239" s="242">
        <f>6500*12</f>
        <v>78000</v>
      </c>
      <c r="I239" s="242"/>
      <c r="J239" s="242"/>
      <c r="K239" s="242"/>
      <c r="L239" s="269"/>
      <c r="M239" s="270"/>
    </row>
    <row r="240" spans="1:13" ht="24.75" customHeight="1">
      <c r="A240" s="4" t="s">
        <v>31</v>
      </c>
      <c r="B240" s="267" t="s">
        <v>306</v>
      </c>
      <c r="C240" s="237" t="s">
        <v>307</v>
      </c>
      <c r="D240" s="237" t="s">
        <v>221</v>
      </c>
      <c r="E240" s="238">
        <v>39398</v>
      </c>
      <c r="F240" s="239" t="s">
        <v>288</v>
      </c>
      <c r="G240" s="268" t="s">
        <v>308</v>
      </c>
      <c r="H240" s="242">
        <f>24*5000</f>
        <v>120000</v>
      </c>
      <c r="I240" s="242"/>
      <c r="J240" s="242"/>
      <c r="K240" s="242"/>
      <c r="L240" s="269"/>
      <c r="M240" s="270" t="s">
        <v>309</v>
      </c>
    </row>
    <row r="241" spans="1:13" ht="24.75" customHeight="1">
      <c r="A241" s="266" t="s">
        <v>35</v>
      </c>
      <c r="B241" s="41" t="s">
        <v>310</v>
      </c>
      <c r="C241" s="6" t="s">
        <v>311</v>
      </c>
      <c r="D241" s="6" t="s">
        <v>312</v>
      </c>
      <c r="E241" s="7">
        <v>39874</v>
      </c>
      <c r="F241" s="25" t="s">
        <v>288</v>
      </c>
      <c r="G241" s="38" t="s">
        <v>313</v>
      </c>
      <c r="H241" s="178">
        <v>64166</v>
      </c>
      <c r="I241" s="242"/>
      <c r="J241" s="242"/>
      <c r="K241" s="242"/>
      <c r="L241" s="269"/>
      <c r="M241" s="270"/>
    </row>
    <row r="242" spans="1:13" ht="24.75" customHeight="1">
      <c r="A242" s="4" t="s">
        <v>37</v>
      </c>
      <c r="B242" s="271" t="s">
        <v>314</v>
      </c>
      <c r="C242" s="6" t="s">
        <v>315</v>
      </c>
      <c r="D242" s="6" t="s">
        <v>312</v>
      </c>
      <c r="E242" s="7">
        <v>39868</v>
      </c>
      <c r="F242" s="25" t="s">
        <v>288</v>
      </c>
      <c r="G242" s="38" t="s">
        <v>316</v>
      </c>
      <c r="H242" s="178">
        <v>20876</v>
      </c>
      <c r="I242" s="242"/>
      <c r="J242" s="242"/>
      <c r="K242" s="242"/>
      <c r="L242" s="269"/>
      <c r="M242" s="270" t="s">
        <v>317</v>
      </c>
    </row>
    <row r="243" spans="1:13" ht="24.75" customHeight="1" thickBot="1">
      <c r="A243" s="266" t="s">
        <v>41</v>
      </c>
      <c r="B243" s="43" t="s">
        <v>318</v>
      </c>
      <c r="C243" s="17" t="s">
        <v>39</v>
      </c>
      <c r="D243" s="17" t="s">
        <v>221</v>
      </c>
      <c r="E243" s="27">
        <v>39779</v>
      </c>
      <c r="F243" s="32" t="s">
        <v>288</v>
      </c>
      <c r="G243" s="44" t="s">
        <v>319</v>
      </c>
      <c r="H243" s="228">
        <v>400000</v>
      </c>
      <c r="I243" s="228"/>
      <c r="J243" s="228"/>
      <c r="K243" s="228"/>
      <c r="L243" s="262"/>
      <c r="M243" s="272"/>
    </row>
    <row r="244" spans="1:13" ht="24.75" customHeight="1" thickBot="1">
      <c r="A244" s="327" t="s">
        <v>165</v>
      </c>
      <c r="B244" s="363"/>
      <c r="C244" s="363"/>
      <c r="D244" s="363"/>
      <c r="E244" s="363"/>
      <c r="F244" s="363"/>
      <c r="G244" s="363"/>
      <c r="H244" s="363"/>
      <c r="I244" s="363"/>
      <c r="J244" s="363"/>
      <c r="K244" s="363"/>
      <c r="L244" s="363"/>
      <c r="M244" s="364"/>
    </row>
    <row r="245" spans="1:13" ht="25.5">
      <c r="A245" s="21" t="s">
        <v>16</v>
      </c>
      <c r="B245" s="42" t="s">
        <v>166</v>
      </c>
      <c r="C245" s="22" t="s">
        <v>167</v>
      </c>
      <c r="D245" s="1" t="s">
        <v>168</v>
      </c>
      <c r="E245" s="2">
        <v>37012</v>
      </c>
      <c r="F245" s="34" t="s">
        <v>120</v>
      </c>
      <c r="G245" s="36"/>
      <c r="H245" s="221">
        <v>34704000</v>
      </c>
      <c r="I245" s="221">
        <v>36092000</v>
      </c>
      <c r="J245" s="221">
        <v>37175000</v>
      </c>
      <c r="K245" s="221">
        <v>38290000</v>
      </c>
      <c r="L245" s="257"/>
      <c r="M245" s="252" t="s">
        <v>169</v>
      </c>
    </row>
    <row r="246" spans="1:13" ht="25.5">
      <c r="A246" s="224" t="s">
        <v>21</v>
      </c>
      <c r="B246" s="41" t="s">
        <v>166</v>
      </c>
      <c r="C246" s="6" t="s">
        <v>170</v>
      </c>
      <c r="D246" s="6" t="s">
        <v>171</v>
      </c>
      <c r="E246" s="7">
        <v>36586</v>
      </c>
      <c r="F246" s="25" t="s">
        <v>120</v>
      </c>
      <c r="G246" s="38"/>
      <c r="H246" s="178">
        <v>9580000</v>
      </c>
      <c r="I246" s="178">
        <v>9963000</v>
      </c>
      <c r="J246" s="178">
        <v>10262000</v>
      </c>
      <c r="K246" s="178">
        <v>10570000</v>
      </c>
      <c r="L246" s="247"/>
      <c r="M246" s="255" t="s">
        <v>172</v>
      </c>
    </row>
    <row r="247" spans="1:13" ht="25.5">
      <c r="A247" s="4" t="s">
        <v>25</v>
      </c>
      <c r="B247" s="41" t="s">
        <v>166</v>
      </c>
      <c r="C247" s="6" t="s">
        <v>173</v>
      </c>
      <c r="D247" s="6" t="s">
        <v>171</v>
      </c>
      <c r="E247" s="7">
        <v>39615</v>
      </c>
      <c r="F247" s="25" t="s">
        <v>120</v>
      </c>
      <c r="G247" s="38"/>
      <c r="H247" s="178">
        <v>21237000</v>
      </c>
      <c r="I247" s="178">
        <v>22096000</v>
      </c>
      <c r="J247" s="178">
        <v>22749000</v>
      </c>
      <c r="K247" s="178">
        <v>23431000</v>
      </c>
      <c r="L247" s="247"/>
      <c r="M247" s="255" t="s">
        <v>174</v>
      </c>
    </row>
    <row r="248" spans="1:13" ht="13.5" thickBot="1">
      <c r="A248" s="30" t="s">
        <v>28</v>
      </c>
      <c r="B248" s="43" t="s">
        <v>323</v>
      </c>
      <c r="C248" s="17" t="s">
        <v>326</v>
      </c>
      <c r="D248" s="17" t="s">
        <v>327</v>
      </c>
      <c r="E248" s="27" t="s">
        <v>328</v>
      </c>
      <c r="F248" s="32" t="s">
        <v>120</v>
      </c>
      <c r="G248" s="44"/>
      <c r="H248" s="228">
        <v>13000000</v>
      </c>
      <c r="I248" s="228"/>
      <c r="J248" s="228"/>
      <c r="K248" s="228"/>
      <c r="L248" s="262"/>
      <c r="M248" s="272"/>
    </row>
    <row r="249" spans="1:13" ht="24.75" customHeight="1" thickBot="1">
      <c r="A249" s="327" t="s">
        <v>252</v>
      </c>
      <c r="B249" s="363"/>
      <c r="C249" s="363"/>
      <c r="D249" s="363"/>
      <c r="E249" s="363"/>
      <c r="F249" s="363"/>
      <c r="G249" s="363"/>
      <c r="H249" s="363"/>
      <c r="I249" s="363"/>
      <c r="J249" s="363"/>
      <c r="K249" s="363"/>
      <c r="L249" s="363"/>
      <c r="M249" s="364"/>
    </row>
    <row r="250" spans="1:13" ht="16.5" customHeight="1">
      <c r="A250" s="357" t="s">
        <v>253</v>
      </c>
      <c r="B250" s="358"/>
      <c r="C250" s="358"/>
      <c r="D250" s="358"/>
      <c r="E250" s="358"/>
      <c r="F250" s="358"/>
      <c r="G250" s="358"/>
      <c r="H250" s="358"/>
      <c r="I250" s="358"/>
      <c r="J250" s="358"/>
      <c r="K250" s="358"/>
      <c r="L250" s="358"/>
      <c r="M250" s="359"/>
    </row>
    <row r="251" spans="1:13" ht="19.5" customHeight="1">
      <c r="A251" s="273" t="s">
        <v>16</v>
      </c>
      <c r="B251" s="71" t="s">
        <v>260</v>
      </c>
      <c r="C251" s="68"/>
      <c r="D251" s="68"/>
      <c r="E251" s="66"/>
      <c r="F251" s="66"/>
      <c r="G251" s="66"/>
      <c r="H251" s="178">
        <v>2000000</v>
      </c>
      <c r="I251" s="178">
        <v>2000000</v>
      </c>
      <c r="J251" s="178">
        <v>2000000</v>
      </c>
      <c r="K251" s="178">
        <v>2000000</v>
      </c>
      <c r="L251" s="178">
        <v>30000000</v>
      </c>
      <c r="M251" s="274"/>
    </row>
    <row r="252" spans="1:13" ht="18" customHeight="1">
      <c r="A252" s="69" t="s">
        <v>21</v>
      </c>
      <c r="B252" s="71" t="s">
        <v>259</v>
      </c>
      <c r="C252" s="68"/>
      <c r="D252" s="68"/>
      <c r="E252" s="66"/>
      <c r="F252" s="66"/>
      <c r="G252" s="66"/>
      <c r="H252" s="178">
        <v>353118000</v>
      </c>
      <c r="I252" s="178">
        <v>357943000</v>
      </c>
      <c r="J252" s="178"/>
      <c r="K252" s="178"/>
      <c r="L252" s="178"/>
      <c r="M252" s="274"/>
    </row>
    <row r="253" spans="1:256" ht="18.75" customHeight="1">
      <c r="A253" s="353" t="s">
        <v>254</v>
      </c>
      <c r="B253" s="354" t="s">
        <v>254</v>
      </c>
      <c r="C253" s="354"/>
      <c r="D253" s="354"/>
      <c r="E253" s="354"/>
      <c r="F253" s="354"/>
      <c r="G253" s="354"/>
      <c r="H253" s="354"/>
      <c r="I253" s="354"/>
      <c r="J253" s="354"/>
      <c r="K253" s="354"/>
      <c r="L253" s="354"/>
      <c r="M253" s="355"/>
      <c r="N253" s="356"/>
      <c r="O253" s="351"/>
      <c r="P253" s="351"/>
      <c r="Q253" s="351"/>
      <c r="R253" s="351"/>
      <c r="S253" s="351"/>
      <c r="T253" s="351"/>
      <c r="U253" s="351"/>
      <c r="V253" s="351"/>
      <c r="W253" s="351"/>
      <c r="X253" s="351"/>
      <c r="Y253" s="351"/>
      <c r="Z253" s="352"/>
      <c r="AA253" s="350"/>
      <c r="AB253" s="351"/>
      <c r="AC253" s="351"/>
      <c r="AD253" s="351"/>
      <c r="AE253" s="351"/>
      <c r="AF253" s="351"/>
      <c r="AG253" s="351"/>
      <c r="AH253" s="351"/>
      <c r="AI253" s="351"/>
      <c r="AJ253" s="351"/>
      <c r="AK253" s="351"/>
      <c r="AL253" s="351"/>
      <c r="AM253" s="352"/>
      <c r="AN253" s="350"/>
      <c r="AO253" s="351"/>
      <c r="AP253" s="351"/>
      <c r="AQ253" s="351"/>
      <c r="AR253" s="351"/>
      <c r="AS253" s="351"/>
      <c r="AT253" s="351"/>
      <c r="AU253" s="351"/>
      <c r="AV253" s="351"/>
      <c r="AW253" s="351"/>
      <c r="AX253" s="351"/>
      <c r="AY253" s="351"/>
      <c r="AZ253" s="352"/>
      <c r="BA253" s="350"/>
      <c r="BB253" s="351"/>
      <c r="BC253" s="351"/>
      <c r="BD253" s="351"/>
      <c r="BE253" s="351"/>
      <c r="BF253" s="351"/>
      <c r="BG253" s="351"/>
      <c r="BH253" s="351"/>
      <c r="BI253" s="351"/>
      <c r="BJ253" s="351"/>
      <c r="BK253" s="351"/>
      <c r="BL253" s="351"/>
      <c r="BM253" s="352"/>
      <c r="BN253" s="350"/>
      <c r="BO253" s="351"/>
      <c r="BP253" s="351"/>
      <c r="BQ253" s="351"/>
      <c r="BR253" s="351"/>
      <c r="BS253" s="351"/>
      <c r="BT253" s="351"/>
      <c r="BU253" s="351"/>
      <c r="BV253" s="351"/>
      <c r="BW253" s="351"/>
      <c r="BX253" s="351"/>
      <c r="BY253" s="351"/>
      <c r="BZ253" s="352"/>
      <c r="CA253" s="350"/>
      <c r="CB253" s="351"/>
      <c r="CC253" s="351"/>
      <c r="CD253" s="351"/>
      <c r="CE253" s="351"/>
      <c r="CF253" s="351"/>
      <c r="CG253" s="351"/>
      <c r="CH253" s="351"/>
      <c r="CI253" s="351"/>
      <c r="CJ253" s="351"/>
      <c r="CK253" s="351"/>
      <c r="CL253" s="351"/>
      <c r="CM253" s="352"/>
      <c r="CN253" s="350"/>
      <c r="CO253" s="351"/>
      <c r="CP253" s="351"/>
      <c r="CQ253" s="351"/>
      <c r="CR253" s="351"/>
      <c r="CS253" s="351"/>
      <c r="CT253" s="351"/>
      <c r="CU253" s="351"/>
      <c r="CV253" s="351"/>
      <c r="CW253" s="351"/>
      <c r="CX253" s="351"/>
      <c r="CY253" s="351"/>
      <c r="CZ253" s="352"/>
      <c r="DA253" s="350"/>
      <c r="DB253" s="351"/>
      <c r="DC253" s="351"/>
      <c r="DD253" s="351"/>
      <c r="DE253" s="351"/>
      <c r="DF253" s="351"/>
      <c r="DG253" s="351"/>
      <c r="DH253" s="351"/>
      <c r="DI253" s="351"/>
      <c r="DJ253" s="351"/>
      <c r="DK253" s="351"/>
      <c r="DL253" s="351"/>
      <c r="DM253" s="352"/>
      <c r="DN253" s="350"/>
      <c r="DO253" s="351"/>
      <c r="DP253" s="351"/>
      <c r="DQ253" s="351"/>
      <c r="DR253" s="351"/>
      <c r="DS253" s="351"/>
      <c r="DT253" s="351"/>
      <c r="DU253" s="351"/>
      <c r="DV253" s="351"/>
      <c r="DW253" s="351"/>
      <c r="DX253" s="351"/>
      <c r="DY253" s="351"/>
      <c r="DZ253" s="352"/>
      <c r="EA253" s="350"/>
      <c r="EB253" s="351"/>
      <c r="EC253" s="351"/>
      <c r="ED253" s="351"/>
      <c r="EE253" s="351"/>
      <c r="EF253" s="351"/>
      <c r="EG253" s="351"/>
      <c r="EH253" s="351"/>
      <c r="EI253" s="351"/>
      <c r="EJ253" s="351"/>
      <c r="EK253" s="351"/>
      <c r="EL253" s="351"/>
      <c r="EM253" s="352"/>
      <c r="EN253" s="350"/>
      <c r="EO253" s="351"/>
      <c r="EP253" s="351"/>
      <c r="EQ253" s="351"/>
      <c r="ER253" s="351"/>
      <c r="ES253" s="351"/>
      <c r="ET253" s="351"/>
      <c r="EU253" s="351"/>
      <c r="EV253" s="351"/>
      <c r="EW253" s="351"/>
      <c r="EX253" s="351"/>
      <c r="EY253" s="351"/>
      <c r="EZ253" s="352"/>
      <c r="FA253" s="350"/>
      <c r="FB253" s="351"/>
      <c r="FC253" s="351"/>
      <c r="FD253" s="351"/>
      <c r="FE253" s="351"/>
      <c r="FF253" s="351"/>
      <c r="FG253" s="351"/>
      <c r="FH253" s="351"/>
      <c r="FI253" s="351"/>
      <c r="FJ253" s="351"/>
      <c r="FK253" s="351"/>
      <c r="FL253" s="351"/>
      <c r="FM253" s="352"/>
      <c r="FN253" s="350"/>
      <c r="FO253" s="351"/>
      <c r="FP253" s="351"/>
      <c r="FQ253" s="351"/>
      <c r="FR253" s="351"/>
      <c r="FS253" s="351"/>
      <c r="FT253" s="351"/>
      <c r="FU253" s="351"/>
      <c r="FV253" s="351"/>
      <c r="FW253" s="351"/>
      <c r="FX253" s="351"/>
      <c r="FY253" s="351"/>
      <c r="FZ253" s="352"/>
      <c r="GA253" s="350"/>
      <c r="GB253" s="351"/>
      <c r="GC253" s="351"/>
      <c r="GD253" s="351"/>
      <c r="GE253" s="351"/>
      <c r="GF253" s="351"/>
      <c r="GG253" s="351"/>
      <c r="GH253" s="351"/>
      <c r="GI253" s="351"/>
      <c r="GJ253" s="351"/>
      <c r="GK253" s="351"/>
      <c r="GL253" s="351"/>
      <c r="GM253" s="352"/>
      <c r="GN253" s="350"/>
      <c r="GO253" s="351"/>
      <c r="GP253" s="351"/>
      <c r="GQ253" s="351"/>
      <c r="GR253" s="351"/>
      <c r="GS253" s="351"/>
      <c r="GT253" s="351"/>
      <c r="GU253" s="351"/>
      <c r="GV253" s="351"/>
      <c r="GW253" s="351"/>
      <c r="GX253" s="351"/>
      <c r="GY253" s="351"/>
      <c r="GZ253" s="352"/>
      <c r="HA253" s="350"/>
      <c r="HB253" s="351"/>
      <c r="HC253" s="351"/>
      <c r="HD253" s="351"/>
      <c r="HE253" s="351"/>
      <c r="HF253" s="351"/>
      <c r="HG253" s="351"/>
      <c r="HH253" s="351"/>
      <c r="HI253" s="351"/>
      <c r="HJ253" s="351"/>
      <c r="HK253" s="351"/>
      <c r="HL253" s="351"/>
      <c r="HM253" s="352"/>
      <c r="HN253" s="350"/>
      <c r="HO253" s="351"/>
      <c r="HP253" s="351"/>
      <c r="HQ253" s="351"/>
      <c r="HR253" s="351"/>
      <c r="HS253" s="351"/>
      <c r="HT253" s="351"/>
      <c r="HU253" s="351"/>
      <c r="HV253" s="351"/>
      <c r="HW253" s="351"/>
      <c r="HX253" s="351"/>
      <c r="HY253" s="351"/>
      <c r="HZ253" s="352"/>
      <c r="IA253" s="350"/>
      <c r="IB253" s="351"/>
      <c r="IC253" s="351"/>
      <c r="ID253" s="351"/>
      <c r="IE253" s="351"/>
      <c r="IF253" s="351"/>
      <c r="IG253" s="351"/>
      <c r="IH253" s="351"/>
      <c r="II253" s="351"/>
      <c r="IJ253" s="351"/>
      <c r="IK253" s="351"/>
      <c r="IL253" s="351"/>
      <c r="IM253" s="352"/>
      <c r="IN253" s="350"/>
      <c r="IO253" s="351"/>
      <c r="IP253" s="351"/>
      <c r="IQ253" s="351"/>
      <c r="IR253" s="351"/>
      <c r="IS253" s="351"/>
      <c r="IT253" s="351"/>
      <c r="IU253" s="351"/>
      <c r="IV253" s="351"/>
    </row>
    <row r="254" spans="1:13" ht="21" customHeight="1">
      <c r="A254" s="69" t="s">
        <v>25</v>
      </c>
      <c r="B254" s="71" t="s">
        <v>258</v>
      </c>
      <c r="C254" s="68"/>
      <c r="D254" s="68"/>
      <c r="E254" s="66"/>
      <c r="F254" s="66"/>
      <c r="G254" s="66"/>
      <c r="H254" s="178">
        <v>2400000</v>
      </c>
      <c r="I254" s="178">
        <v>2400000</v>
      </c>
      <c r="J254" s="178">
        <v>2400000</v>
      </c>
      <c r="K254" s="178">
        <v>2400000</v>
      </c>
      <c r="L254" s="178"/>
      <c r="M254" s="274"/>
    </row>
    <row r="255" spans="1:13" ht="68.25" customHeight="1">
      <c r="A255" s="69" t="s">
        <v>28</v>
      </c>
      <c r="B255" s="277" t="s">
        <v>261</v>
      </c>
      <c r="C255" s="68"/>
      <c r="D255" s="68"/>
      <c r="E255" s="66"/>
      <c r="F255" s="66"/>
      <c r="G255" s="66"/>
      <c r="H255" s="178">
        <v>20000000</v>
      </c>
      <c r="I255" s="178">
        <v>20000000</v>
      </c>
      <c r="J255" s="178">
        <v>20000000</v>
      </c>
      <c r="K255" s="178"/>
      <c r="L255" s="178"/>
      <c r="M255" s="274"/>
    </row>
    <row r="256" spans="1:13" ht="23.25" customHeight="1">
      <c r="A256" s="273" t="s">
        <v>31</v>
      </c>
      <c r="B256" s="71" t="s">
        <v>257</v>
      </c>
      <c r="C256" s="275"/>
      <c r="D256" s="275"/>
      <c r="E256" s="275"/>
      <c r="F256" s="275"/>
      <c r="G256" s="275"/>
      <c r="H256" s="178">
        <v>6000000</v>
      </c>
      <c r="I256" s="178">
        <v>4000000</v>
      </c>
      <c r="J256" s="178"/>
      <c r="K256" s="178"/>
      <c r="L256" s="178"/>
      <c r="M256" s="276"/>
    </row>
    <row r="257" spans="1:256" ht="19.5" customHeight="1">
      <c r="A257" s="353" t="s">
        <v>255</v>
      </c>
      <c r="B257" s="354" t="s">
        <v>255</v>
      </c>
      <c r="C257" s="354"/>
      <c r="D257" s="354"/>
      <c r="E257" s="354"/>
      <c r="F257" s="354"/>
      <c r="G257" s="354"/>
      <c r="H257" s="354"/>
      <c r="I257" s="354"/>
      <c r="J257" s="354"/>
      <c r="K257" s="354"/>
      <c r="L257" s="354"/>
      <c r="M257" s="355"/>
      <c r="N257" s="346"/>
      <c r="O257" s="347"/>
      <c r="P257" s="347"/>
      <c r="Q257" s="347"/>
      <c r="R257" s="347"/>
      <c r="S257" s="347"/>
      <c r="T257" s="347"/>
      <c r="U257" s="347"/>
      <c r="V257" s="347"/>
      <c r="W257" s="347"/>
      <c r="X257" s="347"/>
      <c r="Y257" s="347"/>
      <c r="Z257" s="348"/>
      <c r="AA257" s="346"/>
      <c r="AB257" s="347"/>
      <c r="AC257" s="347"/>
      <c r="AD257" s="347"/>
      <c r="AE257" s="347"/>
      <c r="AF257" s="347"/>
      <c r="AG257" s="347"/>
      <c r="AH257" s="347"/>
      <c r="AI257" s="347"/>
      <c r="AJ257" s="347"/>
      <c r="AK257" s="347"/>
      <c r="AL257" s="347"/>
      <c r="AM257" s="348"/>
      <c r="AN257" s="346"/>
      <c r="AO257" s="347"/>
      <c r="AP257" s="347"/>
      <c r="AQ257" s="347"/>
      <c r="AR257" s="347"/>
      <c r="AS257" s="347"/>
      <c r="AT257" s="347"/>
      <c r="AU257" s="347"/>
      <c r="AV257" s="347"/>
      <c r="AW257" s="347"/>
      <c r="AX257" s="347"/>
      <c r="AY257" s="347"/>
      <c r="AZ257" s="348"/>
      <c r="BA257" s="346"/>
      <c r="BB257" s="347"/>
      <c r="BC257" s="347"/>
      <c r="BD257" s="347"/>
      <c r="BE257" s="347"/>
      <c r="BF257" s="347"/>
      <c r="BG257" s="347"/>
      <c r="BH257" s="347"/>
      <c r="BI257" s="347"/>
      <c r="BJ257" s="347"/>
      <c r="BK257" s="347"/>
      <c r="BL257" s="347"/>
      <c r="BM257" s="348"/>
      <c r="BN257" s="346"/>
      <c r="BO257" s="347"/>
      <c r="BP257" s="347"/>
      <c r="BQ257" s="347"/>
      <c r="BR257" s="347"/>
      <c r="BS257" s="347"/>
      <c r="BT257" s="347"/>
      <c r="BU257" s="347"/>
      <c r="BV257" s="347"/>
      <c r="BW257" s="347"/>
      <c r="BX257" s="347"/>
      <c r="BY257" s="347"/>
      <c r="BZ257" s="348"/>
      <c r="CA257" s="346"/>
      <c r="CB257" s="347"/>
      <c r="CC257" s="347"/>
      <c r="CD257" s="347"/>
      <c r="CE257" s="347"/>
      <c r="CF257" s="347"/>
      <c r="CG257" s="347"/>
      <c r="CH257" s="347"/>
      <c r="CI257" s="347"/>
      <c r="CJ257" s="347"/>
      <c r="CK257" s="347"/>
      <c r="CL257" s="347"/>
      <c r="CM257" s="348"/>
      <c r="CN257" s="346"/>
      <c r="CO257" s="347"/>
      <c r="CP257" s="347"/>
      <c r="CQ257" s="347"/>
      <c r="CR257" s="347"/>
      <c r="CS257" s="347"/>
      <c r="CT257" s="347"/>
      <c r="CU257" s="347"/>
      <c r="CV257" s="347"/>
      <c r="CW257" s="347"/>
      <c r="CX257" s="347"/>
      <c r="CY257" s="347"/>
      <c r="CZ257" s="348"/>
      <c r="DA257" s="346"/>
      <c r="DB257" s="347"/>
      <c r="DC257" s="347"/>
      <c r="DD257" s="347"/>
      <c r="DE257" s="347"/>
      <c r="DF257" s="347"/>
      <c r="DG257" s="347"/>
      <c r="DH257" s="347"/>
      <c r="DI257" s="347"/>
      <c r="DJ257" s="347"/>
      <c r="DK257" s="347"/>
      <c r="DL257" s="347"/>
      <c r="DM257" s="348"/>
      <c r="DN257" s="346"/>
      <c r="DO257" s="347"/>
      <c r="DP257" s="347"/>
      <c r="DQ257" s="347"/>
      <c r="DR257" s="347"/>
      <c r="DS257" s="347"/>
      <c r="DT257" s="347"/>
      <c r="DU257" s="347"/>
      <c r="DV257" s="347"/>
      <c r="DW257" s="347"/>
      <c r="DX257" s="347"/>
      <c r="DY257" s="347"/>
      <c r="DZ257" s="348"/>
      <c r="EA257" s="346"/>
      <c r="EB257" s="347"/>
      <c r="EC257" s="347"/>
      <c r="ED257" s="347"/>
      <c r="EE257" s="347"/>
      <c r="EF257" s="347"/>
      <c r="EG257" s="347"/>
      <c r="EH257" s="347"/>
      <c r="EI257" s="347"/>
      <c r="EJ257" s="347"/>
      <c r="EK257" s="347"/>
      <c r="EL257" s="347"/>
      <c r="EM257" s="348"/>
      <c r="EN257" s="346"/>
      <c r="EO257" s="347"/>
      <c r="EP257" s="347"/>
      <c r="EQ257" s="347"/>
      <c r="ER257" s="347"/>
      <c r="ES257" s="347"/>
      <c r="ET257" s="347"/>
      <c r="EU257" s="347"/>
      <c r="EV257" s="347"/>
      <c r="EW257" s="347"/>
      <c r="EX257" s="347"/>
      <c r="EY257" s="347"/>
      <c r="EZ257" s="348"/>
      <c r="FA257" s="346"/>
      <c r="FB257" s="347"/>
      <c r="FC257" s="347"/>
      <c r="FD257" s="347"/>
      <c r="FE257" s="347"/>
      <c r="FF257" s="347"/>
      <c r="FG257" s="347"/>
      <c r="FH257" s="347"/>
      <c r="FI257" s="347"/>
      <c r="FJ257" s="347"/>
      <c r="FK257" s="347"/>
      <c r="FL257" s="347"/>
      <c r="FM257" s="348"/>
      <c r="FN257" s="346"/>
      <c r="FO257" s="347"/>
      <c r="FP257" s="347"/>
      <c r="FQ257" s="347"/>
      <c r="FR257" s="347"/>
      <c r="FS257" s="347"/>
      <c r="FT257" s="347"/>
      <c r="FU257" s="347"/>
      <c r="FV257" s="347"/>
      <c r="FW257" s="347"/>
      <c r="FX257" s="347"/>
      <c r="FY257" s="347"/>
      <c r="FZ257" s="348"/>
      <c r="GA257" s="346"/>
      <c r="GB257" s="347"/>
      <c r="GC257" s="347"/>
      <c r="GD257" s="347"/>
      <c r="GE257" s="347"/>
      <c r="GF257" s="347"/>
      <c r="GG257" s="347"/>
      <c r="GH257" s="347"/>
      <c r="GI257" s="347"/>
      <c r="GJ257" s="347"/>
      <c r="GK257" s="347"/>
      <c r="GL257" s="347"/>
      <c r="GM257" s="348"/>
      <c r="GN257" s="346"/>
      <c r="GO257" s="347"/>
      <c r="GP257" s="347"/>
      <c r="GQ257" s="347"/>
      <c r="GR257" s="347"/>
      <c r="GS257" s="347"/>
      <c r="GT257" s="347"/>
      <c r="GU257" s="347"/>
      <c r="GV257" s="347"/>
      <c r="GW257" s="347"/>
      <c r="GX257" s="347"/>
      <c r="GY257" s="347"/>
      <c r="GZ257" s="348"/>
      <c r="HA257" s="346"/>
      <c r="HB257" s="347"/>
      <c r="HC257" s="347"/>
      <c r="HD257" s="347"/>
      <c r="HE257" s="347"/>
      <c r="HF257" s="347"/>
      <c r="HG257" s="347"/>
      <c r="HH257" s="347"/>
      <c r="HI257" s="347"/>
      <c r="HJ257" s="347"/>
      <c r="HK257" s="347"/>
      <c r="HL257" s="347"/>
      <c r="HM257" s="348"/>
      <c r="HN257" s="346"/>
      <c r="HO257" s="347"/>
      <c r="HP257" s="347"/>
      <c r="HQ257" s="347"/>
      <c r="HR257" s="347"/>
      <c r="HS257" s="347"/>
      <c r="HT257" s="347"/>
      <c r="HU257" s="347"/>
      <c r="HV257" s="347"/>
      <c r="HW257" s="347"/>
      <c r="HX257" s="347"/>
      <c r="HY257" s="347"/>
      <c r="HZ257" s="348"/>
      <c r="IA257" s="346"/>
      <c r="IB257" s="347"/>
      <c r="IC257" s="347"/>
      <c r="ID257" s="347"/>
      <c r="IE257" s="347"/>
      <c r="IF257" s="347"/>
      <c r="IG257" s="347"/>
      <c r="IH257" s="347"/>
      <c r="II257" s="347"/>
      <c r="IJ257" s="347"/>
      <c r="IK257" s="347"/>
      <c r="IL257" s="347"/>
      <c r="IM257" s="348"/>
      <c r="IN257" s="346"/>
      <c r="IO257" s="347"/>
      <c r="IP257" s="347"/>
      <c r="IQ257" s="347"/>
      <c r="IR257" s="347"/>
      <c r="IS257" s="347"/>
      <c r="IT257" s="347"/>
      <c r="IU257" s="347"/>
      <c r="IV257" s="347"/>
    </row>
    <row r="258" spans="1:256" ht="22.5" customHeight="1">
      <c r="A258" s="273" t="s">
        <v>35</v>
      </c>
      <c r="B258" s="71" t="s">
        <v>256</v>
      </c>
      <c r="C258" s="275"/>
      <c r="D258" s="275"/>
      <c r="E258" s="275"/>
      <c r="F258" s="275"/>
      <c r="G258" s="275"/>
      <c r="H258" s="178">
        <v>15000000</v>
      </c>
      <c r="I258" s="349" t="s">
        <v>262</v>
      </c>
      <c r="J258" s="349"/>
      <c r="K258" s="349"/>
      <c r="L258" s="349"/>
      <c r="M258" s="276"/>
      <c r="N258" s="278"/>
      <c r="O258" s="279"/>
      <c r="P258" s="279"/>
      <c r="Q258" s="279"/>
      <c r="R258" s="279"/>
      <c r="S258" s="279"/>
      <c r="T258" s="279"/>
      <c r="U258" s="279"/>
      <c r="V258" s="279"/>
      <c r="W258" s="279"/>
      <c r="X258" s="279"/>
      <c r="Y258" s="279"/>
      <c r="Z258" s="279"/>
      <c r="AA258" s="278"/>
      <c r="AB258" s="279"/>
      <c r="AC258" s="279"/>
      <c r="AD258" s="279"/>
      <c r="AE258" s="279"/>
      <c r="AF258" s="279"/>
      <c r="AG258" s="279"/>
      <c r="AH258" s="279"/>
      <c r="AI258" s="279"/>
      <c r="AJ258" s="279"/>
      <c r="AK258" s="279"/>
      <c r="AL258" s="279"/>
      <c r="AM258" s="279"/>
      <c r="AN258" s="278"/>
      <c r="AO258" s="279"/>
      <c r="AP258" s="279"/>
      <c r="AQ258" s="279"/>
      <c r="AR258" s="279"/>
      <c r="AS258" s="279"/>
      <c r="AT258" s="279"/>
      <c r="AU258" s="279"/>
      <c r="AV258" s="279"/>
      <c r="AW258" s="279"/>
      <c r="AX258" s="279"/>
      <c r="AY258" s="279"/>
      <c r="AZ258" s="279"/>
      <c r="BA258" s="278"/>
      <c r="BB258" s="279"/>
      <c r="BC258" s="279"/>
      <c r="BD258" s="279"/>
      <c r="BE258" s="279"/>
      <c r="BF258" s="279"/>
      <c r="BG258" s="279"/>
      <c r="BH258" s="279"/>
      <c r="BI258" s="279"/>
      <c r="BJ258" s="279"/>
      <c r="BK258" s="279"/>
      <c r="BL258" s="279"/>
      <c r="BM258" s="279"/>
      <c r="BN258" s="278"/>
      <c r="BO258" s="279"/>
      <c r="BP258" s="279"/>
      <c r="BQ258" s="279"/>
      <c r="BR258" s="279"/>
      <c r="BS258" s="279"/>
      <c r="BT258" s="279"/>
      <c r="BU258" s="279"/>
      <c r="BV258" s="279"/>
      <c r="BW258" s="279"/>
      <c r="BX258" s="279"/>
      <c r="BY258" s="279"/>
      <c r="BZ258" s="279"/>
      <c r="CA258" s="278"/>
      <c r="CB258" s="279"/>
      <c r="CC258" s="279"/>
      <c r="CD258" s="279"/>
      <c r="CE258" s="279"/>
      <c r="CF258" s="279"/>
      <c r="CG258" s="279"/>
      <c r="CH258" s="279"/>
      <c r="CI258" s="279"/>
      <c r="CJ258" s="279"/>
      <c r="CK258" s="279"/>
      <c r="CL258" s="279"/>
      <c r="CM258" s="279"/>
      <c r="CN258" s="278"/>
      <c r="CO258" s="279"/>
      <c r="CP258" s="279"/>
      <c r="CQ258" s="279"/>
      <c r="CR258" s="279"/>
      <c r="CS258" s="279"/>
      <c r="CT258" s="279"/>
      <c r="CU258" s="279"/>
      <c r="CV258" s="279"/>
      <c r="CW258" s="279"/>
      <c r="CX258" s="279"/>
      <c r="CY258" s="279"/>
      <c r="CZ258" s="279"/>
      <c r="DA258" s="278"/>
      <c r="DB258" s="279"/>
      <c r="DC258" s="279"/>
      <c r="DD258" s="279"/>
      <c r="DE258" s="279"/>
      <c r="DF258" s="279"/>
      <c r="DG258" s="279"/>
      <c r="DH258" s="279"/>
      <c r="DI258" s="279"/>
      <c r="DJ258" s="279"/>
      <c r="DK258" s="279"/>
      <c r="DL258" s="279"/>
      <c r="DM258" s="279"/>
      <c r="DN258" s="278"/>
      <c r="DO258" s="279"/>
      <c r="DP258" s="279"/>
      <c r="DQ258" s="279"/>
      <c r="DR258" s="279"/>
      <c r="DS258" s="279"/>
      <c r="DT258" s="279"/>
      <c r="DU258" s="279"/>
      <c r="DV258" s="279"/>
      <c r="DW258" s="279"/>
      <c r="DX258" s="279"/>
      <c r="DY258" s="279"/>
      <c r="DZ258" s="279"/>
      <c r="EA258" s="278"/>
      <c r="EB258" s="279"/>
      <c r="EC258" s="279"/>
      <c r="ED258" s="279"/>
      <c r="EE258" s="279"/>
      <c r="EF258" s="279"/>
      <c r="EG258" s="279"/>
      <c r="EH258" s="279"/>
      <c r="EI258" s="279"/>
      <c r="EJ258" s="279"/>
      <c r="EK258" s="279"/>
      <c r="EL258" s="279"/>
      <c r="EM258" s="279"/>
      <c r="EN258" s="278"/>
      <c r="EO258" s="279"/>
      <c r="EP258" s="279"/>
      <c r="EQ258" s="279"/>
      <c r="ER258" s="279"/>
      <c r="ES258" s="279"/>
      <c r="ET258" s="279"/>
      <c r="EU258" s="279"/>
      <c r="EV258" s="279"/>
      <c r="EW258" s="279"/>
      <c r="EX258" s="279"/>
      <c r="EY258" s="279"/>
      <c r="EZ258" s="279"/>
      <c r="FA258" s="278"/>
      <c r="FB258" s="279"/>
      <c r="FC258" s="279"/>
      <c r="FD258" s="279"/>
      <c r="FE258" s="279"/>
      <c r="FF258" s="279"/>
      <c r="FG258" s="279"/>
      <c r="FH258" s="279"/>
      <c r="FI258" s="279"/>
      <c r="FJ258" s="279"/>
      <c r="FK258" s="279"/>
      <c r="FL258" s="279"/>
      <c r="FM258" s="279"/>
      <c r="FN258" s="278"/>
      <c r="FO258" s="279"/>
      <c r="FP258" s="279"/>
      <c r="FQ258" s="279"/>
      <c r="FR258" s="279"/>
      <c r="FS258" s="279"/>
      <c r="FT258" s="279"/>
      <c r="FU258" s="279"/>
      <c r="FV258" s="279"/>
      <c r="FW258" s="279"/>
      <c r="FX258" s="279"/>
      <c r="FY258" s="279"/>
      <c r="FZ258" s="279"/>
      <c r="GA258" s="278"/>
      <c r="GB258" s="279"/>
      <c r="GC258" s="279"/>
      <c r="GD258" s="279"/>
      <c r="GE258" s="279"/>
      <c r="GF258" s="279"/>
      <c r="GG258" s="279"/>
      <c r="GH258" s="279"/>
      <c r="GI258" s="279"/>
      <c r="GJ258" s="279"/>
      <c r="GK258" s="279"/>
      <c r="GL258" s="279"/>
      <c r="GM258" s="279"/>
      <c r="GN258" s="278"/>
      <c r="GO258" s="279"/>
      <c r="GP258" s="279"/>
      <c r="GQ258" s="279"/>
      <c r="GR258" s="279"/>
      <c r="GS258" s="279"/>
      <c r="GT258" s="279"/>
      <c r="GU258" s="279"/>
      <c r="GV258" s="279"/>
      <c r="GW258" s="279"/>
      <c r="GX258" s="279"/>
      <c r="GY258" s="279"/>
      <c r="GZ258" s="279"/>
      <c r="HA258" s="278"/>
      <c r="HB258" s="279"/>
      <c r="HC258" s="279"/>
      <c r="HD258" s="279"/>
      <c r="HE258" s="279"/>
      <c r="HF258" s="279"/>
      <c r="HG258" s="279"/>
      <c r="HH258" s="279"/>
      <c r="HI258" s="279"/>
      <c r="HJ258" s="279"/>
      <c r="HK258" s="279"/>
      <c r="HL258" s="279"/>
      <c r="HM258" s="279"/>
      <c r="HN258" s="278"/>
      <c r="HO258" s="279"/>
      <c r="HP258" s="279"/>
      <c r="HQ258" s="279"/>
      <c r="HR258" s="279"/>
      <c r="HS258" s="279"/>
      <c r="HT258" s="279"/>
      <c r="HU258" s="279"/>
      <c r="HV258" s="279"/>
      <c r="HW258" s="279"/>
      <c r="HX258" s="279"/>
      <c r="HY258" s="279"/>
      <c r="HZ258" s="279"/>
      <c r="IA258" s="278"/>
      <c r="IB258" s="279"/>
      <c r="IC258" s="279"/>
      <c r="ID258" s="279"/>
      <c r="IE258" s="279"/>
      <c r="IF258" s="279"/>
      <c r="IG258" s="279"/>
      <c r="IH258" s="279"/>
      <c r="II258" s="279"/>
      <c r="IJ258" s="279"/>
      <c r="IK258" s="279"/>
      <c r="IL258" s="279"/>
      <c r="IM258" s="279"/>
      <c r="IN258" s="278"/>
      <c r="IO258" s="279"/>
      <c r="IP258" s="279"/>
      <c r="IQ258" s="279"/>
      <c r="IR258" s="279"/>
      <c r="IS258" s="279"/>
      <c r="IT258" s="279"/>
      <c r="IU258" s="279"/>
      <c r="IV258" s="279"/>
    </row>
    <row r="259" spans="1:256" ht="38.25">
      <c r="A259" s="273" t="s">
        <v>37</v>
      </c>
      <c r="B259" s="280" t="s">
        <v>263</v>
      </c>
      <c r="C259" s="280" t="s">
        <v>264</v>
      </c>
      <c r="D259" s="280" t="s">
        <v>265</v>
      </c>
      <c r="E259" s="281">
        <v>39814</v>
      </c>
      <c r="F259" s="281">
        <v>42735</v>
      </c>
      <c r="G259" s="282" t="s">
        <v>266</v>
      </c>
      <c r="H259" s="283">
        <v>28055000</v>
      </c>
      <c r="I259" s="283"/>
      <c r="J259" s="283"/>
      <c r="K259" s="283"/>
      <c r="L259" s="283"/>
      <c r="M259" s="284"/>
      <c r="N259" s="278"/>
      <c r="O259" s="279"/>
      <c r="P259" s="279"/>
      <c r="Q259" s="279"/>
      <c r="R259" s="279"/>
      <c r="S259" s="279"/>
      <c r="T259" s="279"/>
      <c r="U259" s="279"/>
      <c r="V259" s="279"/>
      <c r="W259" s="279"/>
      <c r="X259" s="279"/>
      <c r="Y259" s="279"/>
      <c r="Z259" s="279"/>
      <c r="AA259" s="278"/>
      <c r="AB259" s="279"/>
      <c r="AC259" s="279"/>
      <c r="AD259" s="279"/>
      <c r="AE259" s="279"/>
      <c r="AF259" s="279"/>
      <c r="AG259" s="279"/>
      <c r="AH259" s="279"/>
      <c r="AI259" s="279"/>
      <c r="AJ259" s="279"/>
      <c r="AK259" s="279"/>
      <c r="AL259" s="279"/>
      <c r="AM259" s="279"/>
      <c r="AN259" s="278"/>
      <c r="AO259" s="279"/>
      <c r="AP259" s="279"/>
      <c r="AQ259" s="279"/>
      <c r="AR259" s="279"/>
      <c r="AS259" s="279"/>
      <c r="AT259" s="279"/>
      <c r="AU259" s="279"/>
      <c r="AV259" s="279"/>
      <c r="AW259" s="279"/>
      <c r="AX259" s="279"/>
      <c r="AY259" s="279"/>
      <c r="AZ259" s="279"/>
      <c r="BA259" s="278"/>
      <c r="BB259" s="279"/>
      <c r="BC259" s="279"/>
      <c r="BD259" s="279"/>
      <c r="BE259" s="279"/>
      <c r="BF259" s="279"/>
      <c r="BG259" s="279"/>
      <c r="BH259" s="279"/>
      <c r="BI259" s="279"/>
      <c r="BJ259" s="279"/>
      <c r="BK259" s="279"/>
      <c r="BL259" s="279"/>
      <c r="BM259" s="279"/>
      <c r="BN259" s="278"/>
      <c r="BO259" s="279"/>
      <c r="BP259" s="279"/>
      <c r="BQ259" s="279"/>
      <c r="BR259" s="279"/>
      <c r="BS259" s="279"/>
      <c r="BT259" s="279"/>
      <c r="BU259" s="279"/>
      <c r="BV259" s="279"/>
      <c r="BW259" s="279"/>
      <c r="BX259" s="279"/>
      <c r="BY259" s="279"/>
      <c r="BZ259" s="279"/>
      <c r="CA259" s="278"/>
      <c r="CB259" s="279"/>
      <c r="CC259" s="279"/>
      <c r="CD259" s="279"/>
      <c r="CE259" s="279"/>
      <c r="CF259" s="279"/>
      <c r="CG259" s="279"/>
      <c r="CH259" s="279"/>
      <c r="CI259" s="279"/>
      <c r="CJ259" s="279"/>
      <c r="CK259" s="279"/>
      <c r="CL259" s="279"/>
      <c r="CM259" s="279"/>
      <c r="CN259" s="278"/>
      <c r="CO259" s="279"/>
      <c r="CP259" s="279"/>
      <c r="CQ259" s="279"/>
      <c r="CR259" s="279"/>
      <c r="CS259" s="279"/>
      <c r="CT259" s="279"/>
      <c r="CU259" s="279"/>
      <c r="CV259" s="279"/>
      <c r="CW259" s="279"/>
      <c r="CX259" s="279"/>
      <c r="CY259" s="279"/>
      <c r="CZ259" s="279"/>
      <c r="DA259" s="278"/>
      <c r="DB259" s="279"/>
      <c r="DC259" s="279"/>
      <c r="DD259" s="279"/>
      <c r="DE259" s="279"/>
      <c r="DF259" s="279"/>
      <c r="DG259" s="279"/>
      <c r="DH259" s="279"/>
      <c r="DI259" s="279"/>
      <c r="DJ259" s="279"/>
      <c r="DK259" s="279"/>
      <c r="DL259" s="279"/>
      <c r="DM259" s="279"/>
      <c r="DN259" s="278"/>
      <c r="DO259" s="279"/>
      <c r="DP259" s="279"/>
      <c r="DQ259" s="279"/>
      <c r="DR259" s="279"/>
      <c r="DS259" s="279"/>
      <c r="DT259" s="279"/>
      <c r="DU259" s="279"/>
      <c r="DV259" s="279"/>
      <c r="DW259" s="279"/>
      <c r="DX259" s="279"/>
      <c r="DY259" s="279"/>
      <c r="DZ259" s="279"/>
      <c r="EA259" s="278"/>
      <c r="EB259" s="279"/>
      <c r="EC259" s="279"/>
      <c r="ED259" s="279"/>
      <c r="EE259" s="279"/>
      <c r="EF259" s="279"/>
      <c r="EG259" s="279"/>
      <c r="EH259" s="279"/>
      <c r="EI259" s="279"/>
      <c r="EJ259" s="279"/>
      <c r="EK259" s="279"/>
      <c r="EL259" s="279"/>
      <c r="EM259" s="279"/>
      <c r="EN259" s="278"/>
      <c r="EO259" s="279"/>
      <c r="EP259" s="279"/>
      <c r="EQ259" s="279"/>
      <c r="ER259" s="279"/>
      <c r="ES259" s="279"/>
      <c r="ET259" s="279"/>
      <c r="EU259" s="279"/>
      <c r="EV259" s="279"/>
      <c r="EW259" s="279"/>
      <c r="EX259" s="279"/>
      <c r="EY259" s="279"/>
      <c r="EZ259" s="279"/>
      <c r="FA259" s="278"/>
      <c r="FB259" s="279"/>
      <c r="FC259" s="279"/>
      <c r="FD259" s="279"/>
      <c r="FE259" s="279"/>
      <c r="FF259" s="279"/>
      <c r="FG259" s="279"/>
      <c r="FH259" s="279"/>
      <c r="FI259" s="279"/>
      <c r="FJ259" s="279"/>
      <c r="FK259" s="279"/>
      <c r="FL259" s="279"/>
      <c r="FM259" s="279"/>
      <c r="FN259" s="278"/>
      <c r="FO259" s="279"/>
      <c r="FP259" s="279"/>
      <c r="FQ259" s="279"/>
      <c r="FR259" s="279"/>
      <c r="FS259" s="279"/>
      <c r="FT259" s="279"/>
      <c r="FU259" s="279"/>
      <c r="FV259" s="279"/>
      <c r="FW259" s="279"/>
      <c r="FX259" s="279"/>
      <c r="FY259" s="279"/>
      <c r="FZ259" s="279"/>
      <c r="GA259" s="278"/>
      <c r="GB259" s="279"/>
      <c r="GC259" s="279"/>
      <c r="GD259" s="279"/>
      <c r="GE259" s="279"/>
      <c r="GF259" s="279"/>
      <c r="GG259" s="279"/>
      <c r="GH259" s="279"/>
      <c r="GI259" s="279"/>
      <c r="GJ259" s="279"/>
      <c r="GK259" s="279"/>
      <c r="GL259" s="279"/>
      <c r="GM259" s="279"/>
      <c r="GN259" s="278"/>
      <c r="GO259" s="279"/>
      <c r="GP259" s="279"/>
      <c r="GQ259" s="279"/>
      <c r="GR259" s="279"/>
      <c r="GS259" s="279"/>
      <c r="GT259" s="279"/>
      <c r="GU259" s="279"/>
      <c r="GV259" s="279"/>
      <c r="GW259" s="279"/>
      <c r="GX259" s="279"/>
      <c r="GY259" s="279"/>
      <c r="GZ259" s="279"/>
      <c r="HA259" s="278"/>
      <c r="HB259" s="279"/>
      <c r="HC259" s="279"/>
      <c r="HD259" s="279"/>
      <c r="HE259" s="279"/>
      <c r="HF259" s="279"/>
      <c r="HG259" s="279"/>
      <c r="HH259" s="279"/>
      <c r="HI259" s="279"/>
      <c r="HJ259" s="279"/>
      <c r="HK259" s="279"/>
      <c r="HL259" s="279"/>
      <c r="HM259" s="279"/>
      <c r="HN259" s="278"/>
      <c r="HO259" s="279"/>
      <c r="HP259" s="279"/>
      <c r="HQ259" s="279"/>
      <c r="HR259" s="279"/>
      <c r="HS259" s="279"/>
      <c r="HT259" s="279"/>
      <c r="HU259" s="279"/>
      <c r="HV259" s="279"/>
      <c r="HW259" s="279"/>
      <c r="HX259" s="279"/>
      <c r="HY259" s="279"/>
      <c r="HZ259" s="279"/>
      <c r="IA259" s="278"/>
      <c r="IB259" s="279"/>
      <c r="IC259" s="279"/>
      <c r="ID259" s="279"/>
      <c r="IE259" s="279"/>
      <c r="IF259" s="279"/>
      <c r="IG259" s="279"/>
      <c r="IH259" s="279"/>
      <c r="II259" s="279"/>
      <c r="IJ259" s="279"/>
      <c r="IK259" s="279"/>
      <c r="IL259" s="279"/>
      <c r="IM259" s="279"/>
      <c r="IN259" s="278"/>
      <c r="IO259" s="279"/>
      <c r="IP259" s="279"/>
      <c r="IQ259" s="279"/>
      <c r="IR259" s="279"/>
      <c r="IS259" s="279"/>
      <c r="IT259" s="279"/>
      <c r="IU259" s="279"/>
      <c r="IV259" s="279"/>
    </row>
    <row r="260" spans="1:256" ht="38.25">
      <c r="A260" s="285" t="s">
        <v>41</v>
      </c>
      <c r="B260" s="286" t="s">
        <v>267</v>
      </c>
      <c r="C260" s="286" t="s">
        <v>264</v>
      </c>
      <c r="D260" s="286" t="s">
        <v>268</v>
      </c>
      <c r="E260" s="287">
        <v>39234</v>
      </c>
      <c r="F260" s="287">
        <v>40390</v>
      </c>
      <c r="G260" s="288">
        <v>4000000</v>
      </c>
      <c r="H260" s="288">
        <v>4000000</v>
      </c>
      <c r="I260" s="288">
        <v>4000000</v>
      </c>
      <c r="J260" s="288"/>
      <c r="K260" s="288"/>
      <c r="L260" s="288"/>
      <c r="M260" s="289"/>
      <c r="N260" s="278"/>
      <c r="O260" s="279"/>
      <c r="P260" s="279"/>
      <c r="Q260" s="279"/>
      <c r="R260" s="279"/>
      <c r="S260" s="279"/>
      <c r="T260" s="279"/>
      <c r="U260" s="279"/>
      <c r="V260" s="279"/>
      <c r="W260" s="279"/>
      <c r="X260" s="279"/>
      <c r="Y260" s="279"/>
      <c r="Z260" s="279"/>
      <c r="AA260" s="278"/>
      <c r="AB260" s="279"/>
      <c r="AC260" s="279"/>
      <c r="AD260" s="279"/>
      <c r="AE260" s="279"/>
      <c r="AF260" s="279"/>
      <c r="AG260" s="279"/>
      <c r="AH260" s="279"/>
      <c r="AI260" s="279"/>
      <c r="AJ260" s="279"/>
      <c r="AK260" s="279"/>
      <c r="AL260" s="279"/>
      <c r="AM260" s="279"/>
      <c r="AN260" s="278"/>
      <c r="AO260" s="279"/>
      <c r="AP260" s="279"/>
      <c r="AQ260" s="279"/>
      <c r="AR260" s="279"/>
      <c r="AS260" s="279"/>
      <c r="AT260" s="279"/>
      <c r="AU260" s="279"/>
      <c r="AV260" s="279"/>
      <c r="AW260" s="279"/>
      <c r="AX260" s="279"/>
      <c r="AY260" s="279"/>
      <c r="AZ260" s="279"/>
      <c r="BA260" s="278"/>
      <c r="BB260" s="279"/>
      <c r="BC260" s="279"/>
      <c r="BD260" s="279"/>
      <c r="BE260" s="279"/>
      <c r="BF260" s="279"/>
      <c r="BG260" s="279"/>
      <c r="BH260" s="279"/>
      <c r="BI260" s="279"/>
      <c r="BJ260" s="279"/>
      <c r="BK260" s="279"/>
      <c r="BL260" s="279"/>
      <c r="BM260" s="279"/>
      <c r="BN260" s="278"/>
      <c r="BO260" s="279"/>
      <c r="BP260" s="279"/>
      <c r="BQ260" s="279"/>
      <c r="BR260" s="279"/>
      <c r="BS260" s="279"/>
      <c r="BT260" s="279"/>
      <c r="BU260" s="279"/>
      <c r="BV260" s="279"/>
      <c r="BW260" s="279"/>
      <c r="BX260" s="279"/>
      <c r="BY260" s="279"/>
      <c r="BZ260" s="279"/>
      <c r="CA260" s="278"/>
      <c r="CB260" s="279"/>
      <c r="CC260" s="279"/>
      <c r="CD260" s="279"/>
      <c r="CE260" s="279"/>
      <c r="CF260" s="279"/>
      <c r="CG260" s="279"/>
      <c r="CH260" s="279"/>
      <c r="CI260" s="279"/>
      <c r="CJ260" s="279"/>
      <c r="CK260" s="279"/>
      <c r="CL260" s="279"/>
      <c r="CM260" s="279"/>
      <c r="CN260" s="278"/>
      <c r="CO260" s="279"/>
      <c r="CP260" s="279"/>
      <c r="CQ260" s="279"/>
      <c r="CR260" s="279"/>
      <c r="CS260" s="279"/>
      <c r="CT260" s="279"/>
      <c r="CU260" s="279"/>
      <c r="CV260" s="279"/>
      <c r="CW260" s="279"/>
      <c r="CX260" s="279"/>
      <c r="CY260" s="279"/>
      <c r="CZ260" s="279"/>
      <c r="DA260" s="278"/>
      <c r="DB260" s="279"/>
      <c r="DC260" s="279"/>
      <c r="DD260" s="279"/>
      <c r="DE260" s="279"/>
      <c r="DF260" s="279"/>
      <c r="DG260" s="279"/>
      <c r="DH260" s="279"/>
      <c r="DI260" s="279"/>
      <c r="DJ260" s="279"/>
      <c r="DK260" s="279"/>
      <c r="DL260" s="279"/>
      <c r="DM260" s="279"/>
      <c r="DN260" s="278"/>
      <c r="DO260" s="279"/>
      <c r="DP260" s="279"/>
      <c r="DQ260" s="279"/>
      <c r="DR260" s="279"/>
      <c r="DS260" s="279"/>
      <c r="DT260" s="279"/>
      <c r="DU260" s="279"/>
      <c r="DV260" s="279"/>
      <c r="DW260" s="279"/>
      <c r="DX260" s="279"/>
      <c r="DY260" s="279"/>
      <c r="DZ260" s="279"/>
      <c r="EA260" s="278"/>
      <c r="EB260" s="279"/>
      <c r="EC260" s="279"/>
      <c r="ED260" s="279"/>
      <c r="EE260" s="279"/>
      <c r="EF260" s="279"/>
      <c r="EG260" s="279"/>
      <c r="EH260" s="279"/>
      <c r="EI260" s="279"/>
      <c r="EJ260" s="279"/>
      <c r="EK260" s="279"/>
      <c r="EL260" s="279"/>
      <c r="EM260" s="279"/>
      <c r="EN260" s="278"/>
      <c r="EO260" s="279"/>
      <c r="EP260" s="279"/>
      <c r="EQ260" s="279"/>
      <c r="ER260" s="279"/>
      <c r="ES260" s="279"/>
      <c r="ET260" s="279"/>
      <c r="EU260" s="279"/>
      <c r="EV260" s="279"/>
      <c r="EW260" s="279"/>
      <c r="EX260" s="279"/>
      <c r="EY260" s="279"/>
      <c r="EZ260" s="279"/>
      <c r="FA260" s="278"/>
      <c r="FB260" s="279"/>
      <c r="FC260" s="279"/>
      <c r="FD260" s="279"/>
      <c r="FE260" s="279"/>
      <c r="FF260" s="279"/>
      <c r="FG260" s="279"/>
      <c r="FH260" s="279"/>
      <c r="FI260" s="279"/>
      <c r="FJ260" s="279"/>
      <c r="FK260" s="279"/>
      <c r="FL260" s="279"/>
      <c r="FM260" s="279"/>
      <c r="FN260" s="278"/>
      <c r="FO260" s="279"/>
      <c r="FP260" s="279"/>
      <c r="FQ260" s="279"/>
      <c r="FR260" s="279"/>
      <c r="FS260" s="279"/>
      <c r="FT260" s="279"/>
      <c r="FU260" s="279"/>
      <c r="FV260" s="279"/>
      <c r="FW260" s="279"/>
      <c r="FX260" s="279"/>
      <c r="FY260" s="279"/>
      <c r="FZ260" s="279"/>
      <c r="GA260" s="278"/>
      <c r="GB260" s="279"/>
      <c r="GC260" s="279"/>
      <c r="GD260" s="279"/>
      <c r="GE260" s="279"/>
      <c r="GF260" s="279"/>
      <c r="GG260" s="279"/>
      <c r="GH260" s="279"/>
      <c r="GI260" s="279"/>
      <c r="GJ260" s="279"/>
      <c r="GK260" s="279"/>
      <c r="GL260" s="279"/>
      <c r="GM260" s="279"/>
      <c r="GN260" s="278"/>
      <c r="GO260" s="279"/>
      <c r="GP260" s="279"/>
      <c r="GQ260" s="279"/>
      <c r="GR260" s="279"/>
      <c r="GS260" s="279"/>
      <c r="GT260" s="279"/>
      <c r="GU260" s="279"/>
      <c r="GV260" s="279"/>
      <c r="GW260" s="279"/>
      <c r="GX260" s="279"/>
      <c r="GY260" s="279"/>
      <c r="GZ260" s="279"/>
      <c r="HA260" s="278"/>
      <c r="HB260" s="279"/>
      <c r="HC260" s="279"/>
      <c r="HD260" s="279"/>
      <c r="HE260" s="279"/>
      <c r="HF260" s="279"/>
      <c r="HG260" s="279"/>
      <c r="HH260" s="279"/>
      <c r="HI260" s="279"/>
      <c r="HJ260" s="279"/>
      <c r="HK260" s="279"/>
      <c r="HL260" s="279"/>
      <c r="HM260" s="279"/>
      <c r="HN260" s="278"/>
      <c r="HO260" s="279"/>
      <c r="HP260" s="279"/>
      <c r="HQ260" s="279"/>
      <c r="HR260" s="279"/>
      <c r="HS260" s="279"/>
      <c r="HT260" s="279"/>
      <c r="HU260" s="279"/>
      <c r="HV260" s="279"/>
      <c r="HW260" s="279"/>
      <c r="HX260" s="279"/>
      <c r="HY260" s="279"/>
      <c r="HZ260" s="279"/>
      <c r="IA260" s="278"/>
      <c r="IB260" s="279"/>
      <c r="IC260" s="279"/>
      <c r="ID260" s="279"/>
      <c r="IE260" s="279"/>
      <c r="IF260" s="279"/>
      <c r="IG260" s="279"/>
      <c r="IH260" s="279"/>
      <c r="II260" s="279"/>
      <c r="IJ260" s="279"/>
      <c r="IK260" s="279"/>
      <c r="IL260" s="279"/>
      <c r="IM260" s="279"/>
      <c r="IN260" s="278"/>
      <c r="IO260" s="279"/>
      <c r="IP260" s="279"/>
      <c r="IQ260" s="279"/>
      <c r="IR260" s="279"/>
      <c r="IS260" s="279"/>
      <c r="IT260" s="279"/>
      <c r="IU260" s="279"/>
      <c r="IV260" s="279"/>
    </row>
    <row r="261" spans="1:256" s="247" customFormat="1" ht="38.25">
      <c r="A261" s="273" t="s">
        <v>44</v>
      </c>
      <c r="B261" s="280" t="s">
        <v>269</v>
      </c>
      <c r="C261" s="280" t="s">
        <v>270</v>
      </c>
      <c r="D261" s="280" t="s">
        <v>268</v>
      </c>
      <c r="E261" s="290">
        <v>39234</v>
      </c>
      <c r="F261" s="290">
        <v>40390</v>
      </c>
      <c r="G261" s="258">
        <v>4000000</v>
      </c>
      <c r="H261" s="258">
        <v>4000000</v>
      </c>
      <c r="I261" s="258">
        <v>4000000</v>
      </c>
      <c r="J261" s="258"/>
      <c r="K261" s="258"/>
      <c r="L261" s="258"/>
      <c r="M261" s="291"/>
      <c r="N261" s="292"/>
      <c r="O261" s="253"/>
      <c r="P261" s="253"/>
      <c r="Q261" s="253"/>
      <c r="R261" s="253"/>
      <c r="S261" s="253"/>
      <c r="T261" s="253"/>
      <c r="U261" s="253"/>
      <c r="V261" s="253"/>
      <c r="W261" s="253"/>
      <c r="X261" s="253"/>
      <c r="Y261" s="253"/>
      <c r="Z261" s="253"/>
      <c r="AA261" s="293"/>
      <c r="AB261" s="253"/>
      <c r="AC261" s="253"/>
      <c r="AD261" s="253"/>
      <c r="AE261" s="253"/>
      <c r="AF261" s="253"/>
      <c r="AG261" s="253"/>
      <c r="AH261" s="253"/>
      <c r="AI261" s="253"/>
      <c r="AJ261" s="253"/>
      <c r="AK261" s="253"/>
      <c r="AL261" s="253"/>
      <c r="AM261" s="253"/>
      <c r="AN261" s="293"/>
      <c r="AO261" s="253"/>
      <c r="AP261" s="253"/>
      <c r="AQ261" s="253"/>
      <c r="AR261" s="253"/>
      <c r="AS261" s="253"/>
      <c r="AT261" s="253"/>
      <c r="AU261" s="253"/>
      <c r="AV261" s="253"/>
      <c r="AW261" s="253"/>
      <c r="AX261" s="253"/>
      <c r="AY261" s="253"/>
      <c r="AZ261" s="253"/>
      <c r="BA261" s="293"/>
      <c r="BB261" s="253"/>
      <c r="BC261" s="253"/>
      <c r="BD261" s="253"/>
      <c r="BE261" s="253"/>
      <c r="BF261" s="253"/>
      <c r="BG261" s="253"/>
      <c r="BH261" s="253"/>
      <c r="BI261" s="253"/>
      <c r="BJ261" s="253"/>
      <c r="BK261" s="253"/>
      <c r="BL261" s="253"/>
      <c r="BM261" s="253"/>
      <c r="BN261" s="293"/>
      <c r="BO261" s="253"/>
      <c r="BP261" s="253"/>
      <c r="BQ261" s="253"/>
      <c r="BR261" s="253"/>
      <c r="BS261" s="253"/>
      <c r="BT261" s="253"/>
      <c r="BU261" s="253"/>
      <c r="BV261" s="253"/>
      <c r="BW261" s="253"/>
      <c r="BX261" s="253"/>
      <c r="BY261" s="253"/>
      <c r="BZ261" s="253"/>
      <c r="CA261" s="293"/>
      <c r="CB261" s="253"/>
      <c r="CC261" s="253"/>
      <c r="CD261" s="253"/>
      <c r="CE261" s="253"/>
      <c r="CF261" s="253"/>
      <c r="CG261" s="253"/>
      <c r="CH261" s="253"/>
      <c r="CI261" s="253"/>
      <c r="CJ261" s="253"/>
      <c r="CK261" s="253"/>
      <c r="CL261" s="253"/>
      <c r="CM261" s="253"/>
      <c r="CN261" s="293"/>
      <c r="CO261" s="253"/>
      <c r="CP261" s="253"/>
      <c r="CQ261" s="253"/>
      <c r="CR261" s="253"/>
      <c r="CS261" s="253"/>
      <c r="CT261" s="253"/>
      <c r="CU261" s="253"/>
      <c r="CV261" s="253"/>
      <c r="CW261" s="253"/>
      <c r="CX261" s="253"/>
      <c r="CY261" s="253"/>
      <c r="CZ261" s="253"/>
      <c r="DA261" s="293"/>
      <c r="DB261" s="253"/>
      <c r="DC261" s="253"/>
      <c r="DD261" s="253"/>
      <c r="DE261" s="253"/>
      <c r="DF261" s="253"/>
      <c r="DG261" s="253"/>
      <c r="DH261" s="253"/>
      <c r="DI261" s="253"/>
      <c r="DJ261" s="253"/>
      <c r="DK261" s="253"/>
      <c r="DL261" s="253"/>
      <c r="DM261" s="253"/>
      <c r="DN261" s="293"/>
      <c r="DO261" s="253"/>
      <c r="DP261" s="253"/>
      <c r="DQ261" s="253"/>
      <c r="DR261" s="253"/>
      <c r="DS261" s="253"/>
      <c r="DT261" s="253"/>
      <c r="DU261" s="253"/>
      <c r="DV261" s="253"/>
      <c r="DW261" s="253"/>
      <c r="DX261" s="253"/>
      <c r="DY261" s="253"/>
      <c r="DZ261" s="253"/>
      <c r="EA261" s="293"/>
      <c r="EB261" s="253"/>
      <c r="EC261" s="253"/>
      <c r="ED261" s="253"/>
      <c r="EE261" s="253"/>
      <c r="EF261" s="253"/>
      <c r="EG261" s="253"/>
      <c r="EH261" s="253"/>
      <c r="EI261" s="253"/>
      <c r="EJ261" s="253"/>
      <c r="EK261" s="253"/>
      <c r="EL261" s="253"/>
      <c r="EM261" s="253"/>
      <c r="EN261" s="293"/>
      <c r="EO261" s="253"/>
      <c r="EP261" s="253"/>
      <c r="EQ261" s="253"/>
      <c r="ER261" s="253"/>
      <c r="ES261" s="253"/>
      <c r="ET261" s="253"/>
      <c r="EU261" s="253"/>
      <c r="EV261" s="253"/>
      <c r="EW261" s="253"/>
      <c r="EX261" s="253"/>
      <c r="EY261" s="253"/>
      <c r="EZ261" s="253"/>
      <c r="FA261" s="293"/>
      <c r="FB261" s="253"/>
      <c r="FC261" s="253"/>
      <c r="FD261" s="253"/>
      <c r="FE261" s="253"/>
      <c r="FF261" s="253"/>
      <c r="FG261" s="253"/>
      <c r="FH261" s="253"/>
      <c r="FI261" s="253"/>
      <c r="FJ261" s="253"/>
      <c r="FK261" s="253"/>
      <c r="FL261" s="253"/>
      <c r="FM261" s="253"/>
      <c r="FN261" s="293"/>
      <c r="FO261" s="253"/>
      <c r="FP261" s="253"/>
      <c r="FQ261" s="253"/>
      <c r="FR261" s="253"/>
      <c r="FS261" s="253"/>
      <c r="FT261" s="253"/>
      <c r="FU261" s="253"/>
      <c r="FV261" s="253"/>
      <c r="FW261" s="253"/>
      <c r="FX261" s="253"/>
      <c r="FY261" s="253"/>
      <c r="FZ261" s="253"/>
      <c r="GA261" s="293"/>
      <c r="GB261" s="253"/>
      <c r="GC261" s="253"/>
      <c r="GD261" s="253"/>
      <c r="GE261" s="253"/>
      <c r="GF261" s="253"/>
      <c r="GG261" s="253"/>
      <c r="GH261" s="253"/>
      <c r="GI261" s="253"/>
      <c r="GJ261" s="253"/>
      <c r="GK261" s="253"/>
      <c r="GL261" s="253"/>
      <c r="GM261" s="253"/>
      <c r="GN261" s="293"/>
      <c r="GO261" s="253"/>
      <c r="GP261" s="253"/>
      <c r="GQ261" s="253"/>
      <c r="GR261" s="253"/>
      <c r="GS261" s="253"/>
      <c r="GT261" s="253"/>
      <c r="GU261" s="253"/>
      <c r="GV261" s="253"/>
      <c r="GW261" s="253"/>
      <c r="GX261" s="253"/>
      <c r="GY261" s="253"/>
      <c r="GZ261" s="253"/>
      <c r="HA261" s="293"/>
      <c r="HB261" s="253"/>
      <c r="HC261" s="253"/>
      <c r="HD261" s="253"/>
      <c r="HE261" s="253"/>
      <c r="HF261" s="253"/>
      <c r="HG261" s="253"/>
      <c r="HH261" s="253"/>
      <c r="HI261" s="253"/>
      <c r="HJ261" s="253"/>
      <c r="HK261" s="253"/>
      <c r="HL261" s="253"/>
      <c r="HM261" s="253"/>
      <c r="HN261" s="293"/>
      <c r="HO261" s="253"/>
      <c r="HP261" s="253"/>
      <c r="HQ261" s="253"/>
      <c r="HR261" s="253"/>
      <c r="HS261" s="253"/>
      <c r="HT261" s="253"/>
      <c r="HU261" s="253"/>
      <c r="HV261" s="253"/>
      <c r="HW261" s="253"/>
      <c r="HX261" s="253"/>
      <c r="HY261" s="253"/>
      <c r="HZ261" s="253"/>
      <c r="IA261" s="293"/>
      <c r="IB261" s="253"/>
      <c r="IC261" s="253"/>
      <c r="ID261" s="253"/>
      <c r="IE261" s="253"/>
      <c r="IF261" s="253"/>
      <c r="IG261" s="253"/>
      <c r="IH261" s="253"/>
      <c r="II261" s="253"/>
      <c r="IJ261" s="253"/>
      <c r="IK261" s="253"/>
      <c r="IL261" s="253"/>
      <c r="IM261" s="253"/>
      <c r="IN261" s="293"/>
      <c r="IO261" s="253"/>
      <c r="IP261" s="253"/>
      <c r="IQ261" s="253"/>
      <c r="IR261" s="253"/>
      <c r="IS261" s="253"/>
      <c r="IT261" s="253"/>
      <c r="IU261" s="253"/>
      <c r="IV261" s="253"/>
    </row>
    <row r="262" spans="1:256" s="247" customFormat="1" ht="56.25" customHeight="1">
      <c r="A262" s="273" t="s">
        <v>48</v>
      </c>
      <c r="B262" s="280" t="s">
        <v>274</v>
      </c>
      <c r="C262" s="280" t="s">
        <v>275</v>
      </c>
      <c r="D262" s="280" t="s">
        <v>276</v>
      </c>
      <c r="E262" s="294">
        <v>38890</v>
      </c>
      <c r="F262" s="294" t="s">
        <v>277</v>
      </c>
      <c r="G262" s="178">
        <v>20000000</v>
      </c>
      <c r="H262" s="258">
        <v>869570</v>
      </c>
      <c r="I262" s="258">
        <v>1159420</v>
      </c>
      <c r="J262" s="258">
        <v>1159420</v>
      </c>
      <c r="K262" s="258">
        <v>1159420</v>
      </c>
      <c r="L262" s="258">
        <v>15652170</v>
      </c>
      <c r="M262" s="295" t="s">
        <v>278</v>
      </c>
      <c r="N262" s="292"/>
      <c r="O262" s="253"/>
      <c r="P262" s="253"/>
      <c r="Q262" s="253"/>
      <c r="R262" s="253"/>
      <c r="S262" s="253"/>
      <c r="T262" s="253"/>
      <c r="U262" s="253"/>
      <c r="V262" s="253"/>
      <c r="W262" s="253"/>
      <c r="X262" s="253"/>
      <c r="Y262" s="253"/>
      <c r="Z262" s="253"/>
      <c r="AA262" s="293"/>
      <c r="AB262" s="253"/>
      <c r="AC262" s="253"/>
      <c r="AD262" s="253"/>
      <c r="AE262" s="253"/>
      <c r="AF262" s="253"/>
      <c r="AG262" s="253"/>
      <c r="AH262" s="253"/>
      <c r="AI262" s="253"/>
      <c r="AJ262" s="253"/>
      <c r="AK262" s="253"/>
      <c r="AL262" s="253"/>
      <c r="AM262" s="253"/>
      <c r="AN262" s="293"/>
      <c r="AO262" s="253"/>
      <c r="AP262" s="253"/>
      <c r="AQ262" s="253"/>
      <c r="AR262" s="253"/>
      <c r="AS262" s="253"/>
      <c r="AT262" s="253"/>
      <c r="AU262" s="253"/>
      <c r="AV262" s="253"/>
      <c r="AW262" s="253"/>
      <c r="AX262" s="253"/>
      <c r="AY262" s="253"/>
      <c r="AZ262" s="253"/>
      <c r="BA262" s="293"/>
      <c r="BB262" s="253"/>
      <c r="BC262" s="253"/>
      <c r="BD262" s="253"/>
      <c r="BE262" s="253"/>
      <c r="BF262" s="253"/>
      <c r="BG262" s="253"/>
      <c r="BH262" s="253"/>
      <c r="BI262" s="253"/>
      <c r="BJ262" s="253"/>
      <c r="BK262" s="253"/>
      <c r="BL262" s="253"/>
      <c r="BM262" s="253"/>
      <c r="BN262" s="293"/>
      <c r="BO262" s="253"/>
      <c r="BP262" s="253"/>
      <c r="BQ262" s="253"/>
      <c r="BR262" s="253"/>
      <c r="BS262" s="253"/>
      <c r="BT262" s="253"/>
      <c r="BU262" s="253"/>
      <c r="BV262" s="253"/>
      <c r="BW262" s="253"/>
      <c r="BX262" s="253"/>
      <c r="BY262" s="253"/>
      <c r="BZ262" s="253"/>
      <c r="CA262" s="293"/>
      <c r="CB262" s="253"/>
      <c r="CC262" s="253"/>
      <c r="CD262" s="253"/>
      <c r="CE262" s="253"/>
      <c r="CF262" s="253"/>
      <c r="CG262" s="253"/>
      <c r="CH262" s="253"/>
      <c r="CI262" s="253"/>
      <c r="CJ262" s="253"/>
      <c r="CK262" s="253"/>
      <c r="CL262" s="253"/>
      <c r="CM262" s="253"/>
      <c r="CN262" s="293"/>
      <c r="CO262" s="253"/>
      <c r="CP262" s="253"/>
      <c r="CQ262" s="253"/>
      <c r="CR262" s="253"/>
      <c r="CS262" s="253"/>
      <c r="CT262" s="253"/>
      <c r="CU262" s="253"/>
      <c r="CV262" s="253"/>
      <c r="CW262" s="253"/>
      <c r="CX262" s="253"/>
      <c r="CY262" s="253"/>
      <c r="CZ262" s="253"/>
      <c r="DA262" s="293"/>
      <c r="DB262" s="253"/>
      <c r="DC262" s="253"/>
      <c r="DD262" s="253"/>
      <c r="DE262" s="253"/>
      <c r="DF262" s="253"/>
      <c r="DG262" s="253"/>
      <c r="DH262" s="253"/>
      <c r="DI262" s="253"/>
      <c r="DJ262" s="253"/>
      <c r="DK262" s="253"/>
      <c r="DL262" s="253"/>
      <c r="DM262" s="253"/>
      <c r="DN262" s="293"/>
      <c r="DO262" s="253"/>
      <c r="DP262" s="253"/>
      <c r="DQ262" s="253"/>
      <c r="DR262" s="253"/>
      <c r="DS262" s="253"/>
      <c r="DT262" s="253"/>
      <c r="DU262" s="253"/>
      <c r="DV262" s="253"/>
      <c r="DW262" s="253"/>
      <c r="DX262" s="253"/>
      <c r="DY262" s="253"/>
      <c r="DZ262" s="253"/>
      <c r="EA262" s="293"/>
      <c r="EB262" s="253"/>
      <c r="EC262" s="253"/>
      <c r="ED262" s="253"/>
      <c r="EE262" s="253"/>
      <c r="EF262" s="253"/>
      <c r="EG262" s="253"/>
      <c r="EH262" s="253"/>
      <c r="EI262" s="253"/>
      <c r="EJ262" s="253"/>
      <c r="EK262" s="253"/>
      <c r="EL262" s="253"/>
      <c r="EM262" s="253"/>
      <c r="EN262" s="293"/>
      <c r="EO262" s="253"/>
      <c r="EP262" s="253"/>
      <c r="EQ262" s="253"/>
      <c r="ER262" s="253"/>
      <c r="ES262" s="253"/>
      <c r="ET262" s="253"/>
      <c r="EU262" s="253"/>
      <c r="EV262" s="253"/>
      <c r="EW262" s="253"/>
      <c r="EX262" s="253"/>
      <c r="EY262" s="253"/>
      <c r="EZ262" s="253"/>
      <c r="FA262" s="293"/>
      <c r="FB262" s="253"/>
      <c r="FC262" s="253"/>
      <c r="FD262" s="253"/>
      <c r="FE262" s="253"/>
      <c r="FF262" s="253"/>
      <c r="FG262" s="253"/>
      <c r="FH262" s="253"/>
      <c r="FI262" s="253"/>
      <c r="FJ262" s="253"/>
      <c r="FK262" s="253"/>
      <c r="FL262" s="253"/>
      <c r="FM262" s="253"/>
      <c r="FN262" s="293"/>
      <c r="FO262" s="253"/>
      <c r="FP262" s="253"/>
      <c r="FQ262" s="253"/>
      <c r="FR262" s="253"/>
      <c r="FS262" s="253"/>
      <c r="FT262" s="253"/>
      <c r="FU262" s="253"/>
      <c r="FV262" s="253"/>
      <c r="FW262" s="253"/>
      <c r="FX262" s="253"/>
      <c r="FY262" s="253"/>
      <c r="FZ262" s="253"/>
      <c r="GA262" s="293"/>
      <c r="GB262" s="253"/>
      <c r="GC262" s="253"/>
      <c r="GD262" s="253"/>
      <c r="GE262" s="253"/>
      <c r="GF262" s="253"/>
      <c r="GG262" s="253"/>
      <c r="GH262" s="253"/>
      <c r="GI262" s="253"/>
      <c r="GJ262" s="253"/>
      <c r="GK262" s="253"/>
      <c r="GL262" s="253"/>
      <c r="GM262" s="253"/>
      <c r="GN262" s="293"/>
      <c r="GO262" s="253"/>
      <c r="GP262" s="253"/>
      <c r="GQ262" s="253"/>
      <c r="GR262" s="253"/>
      <c r="GS262" s="253"/>
      <c r="GT262" s="253"/>
      <c r="GU262" s="253"/>
      <c r="GV262" s="253"/>
      <c r="GW262" s="253"/>
      <c r="GX262" s="253"/>
      <c r="GY262" s="253"/>
      <c r="GZ262" s="253"/>
      <c r="HA262" s="293"/>
      <c r="HB262" s="253"/>
      <c r="HC262" s="253"/>
      <c r="HD262" s="253"/>
      <c r="HE262" s="253"/>
      <c r="HF262" s="253"/>
      <c r="HG262" s="253"/>
      <c r="HH262" s="253"/>
      <c r="HI262" s="253"/>
      <c r="HJ262" s="253"/>
      <c r="HK262" s="253"/>
      <c r="HL262" s="253"/>
      <c r="HM262" s="253"/>
      <c r="HN262" s="293"/>
      <c r="HO262" s="253"/>
      <c r="HP262" s="253"/>
      <c r="HQ262" s="253"/>
      <c r="HR262" s="253"/>
      <c r="HS262" s="253"/>
      <c r="HT262" s="253"/>
      <c r="HU262" s="253"/>
      <c r="HV262" s="253"/>
      <c r="HW262" s="253"/>
      <c r="HX262" s="253"/>
      <c r="HY262" s="253"/>
      <c r="HZ262" s="253"/>
      <c r="IA262" s="293"/>
      <c r="IB262" s="253"/>
      <c r="IC262" s="253"/>
      <c r="ID262" s="253"/>
      <c r="IE262" s="253"/>
      <c r="IF262" s="253"/>
      <c r="IG262" s="253"/>
      <c r="IH262" s="253"/>
      <c r="II262" s="253"/>
      <c r="IJ262" s="253"/>
      <c r="IK262" s="253"/>
      <c r="IL262" s="253"/>
      <c r="IM262" s="253"/>
      <c r="IN262" s="293"/>
      <c r="IO262" s="253"/>
      <c r="IP262" s="253"/>
      <c r="IQ262" s="253"/>
      <c r="IR262" s="253"/>
      <c r="IS262" s="253"/>
      <c r="IT262" s="253"/>
      <c r="IU262" s="253"/>
      <c r="IV262" s="253"/>
    </row>
    <row r="263" spans="1:256" s="247" customFormat="1" ht="54.75" customHeight="1">
      <c r="A263" s="273" t="s">
        <v>52</v>
      </c>
      <c r="B263" s="280" t="s">
        <v>274</v>
      </c>
      <c r="C263" s="280" t="s">
        <v>279</v>
      </c>
      <c r="D263" s="280" t="s">
        <v>280</v>
      </c>
      <c r="E263" s="294">
        <v>38890</v>
      </c>
      <c r="F263" s="294" t="s">
        <v>277</v>
      </c>
      <c r="G263" s="178">
        <v>20000000</v>
      </c>
      <c r="H263" s="258">
        <v>869570</v>
      </c>
      <c r="I263" s="258">
        <v>1159420</v>
      </c>
      <c r="J263" s="258">
        <v>1159420</v>
      </c>
      <c r="K263" s="258">
        <v>1159420</v>
      </c>
      <c r="L263" s="258">
        <v>15652170</v>
      </c>
      <c r="M263" s="295" t="s">
        <v>278</v>
      </c>
      <c r="N263" s="292"/>
      <c r="O263" s="253"/>
      <c r="P263" s="253"/>
      <c r="Q263" s="253"/>
      <c r="R263" s="253"/>
      <c r="S263" s="253"/>
      <c r="T263" s="253"/>
      <c r="U263" s="253"/>
      <c r="V263" s="253"/>
      <c r="W263" s="253"/>
      <c r="X263" s="253"/>
      <c r="Y263" s="253"/>
      <c r="Z263" s="253"/>
      <c r="AA263" s="293"/>
      <c r="AB263" s="253"/>
      <c r="AC263" s="253"/>
      <c r="AD263" s="253"/>
      <c r="AE263" s="253"/>
      <c r="AF263" s="253"/>
      <c r="AG263" s="253"/>
      <c r="AH263" s="253"/>
      <c r="AI263" s="253"/>
      <c r="AJ263" s="253"/>
      <c r="AK263" s="253"/>
      <c r="AL263" s="253"/>
      <c r="AM263" s="253"/>
      <c r="AN263" s="293"/>
      <c r="AO263" s="253"/>
      <c r="AP263" s="253"/>
      <c r="AQ263" s="253"/>
      <c r="AR263" s="253"/>
      <c r="AS263" s="253"/>
      <c r="AT263" s="253"/>
      <c r="AU263" s="253"/>
      <c r="AV263" s="253"/>
      <c r="AW263" s="253"/>
      <c r="AX263" s="253"/>
      <c r="AY263" s="253"/>
      <c r="AZ263" s="253"/>
      <c r="BA263" s="293"/>
      <c r="BB263" s="253"/>
      <c r="BC263" s="253"/>
      <c r="BD263" s="253"/>
      <c r="BE263" s="253"/>
      <c r="BF263" s="253"/>
      <c r="BG263" s="253"/>
      <c r="BH263" s="253"/>
      <c r="BI263" s="253"/>
      <c r="BJ263" s="253"/>
      <c r="BK263" s="253"/>
      <c r="BL263" s="253"/>
      <c r="BM263" s="253"/>
      <c r="BN263" s="293"/>
      <c r="BO263" s="253"/>
      <c r="BP263" s="253"/>
      <c r="BQ263" s="253"/>
      <c r="BR263" s="253"/>
      <c r="BS263" s="253"/>
      <c r="BT263" s="253"/>
      <c r="BU263" s="253"/>
      <c r="BV263" s="253"/>
      <c r="BW263" s="253"/>
      <c r="BX263" s="253"/>
      <c r="BY263" s="253"/>
      <c r="BZ263" s="253"/>
      <c r="CA263" s="293"/>
      <c r="CB263" s="253"/>
      <c r="CC263" s="253"/>
      <c r="CD263" s="253"/>
      <c r="CE263" s="253"/>
      <c r="CF263" s="253"/>
      <c r="CG263" s="253"/>
      <c r="CH263" s="253"/>
      <c r="CI263" s="253"/>
      <c r="CJ263" s="253"/>
      <c r="CK263" s="253"/>
      <c r="CL263" s="253"/>
      <c r="CM263" s="253"/>
      <c r="CN263" s="293"/>
      <c r="CO263" s="253"/>
      <c r="CP263" s="253"/>
      <c r="CQ263" s="253"/>
      <c r="CR263" s="253"/>
      <c r="CS263" s="253"/>
      <c r="CT263" s="253"/>
      <c r="CU263" s="253"/>
      <c r="CV263" s="253"/>
      <c r="CW263" s="253"/>
      <c r="CX263" s="253"/>
      <c r="CY263" s="253"/>
      <c r="CZ263" s="253"/>
      <c r="DA263" s="293"/>
      <c r="DB263" s="253"/>
      <c r="DC263" s="253"/>
      <c r="DD263" s="253"/>
      <c r="DE263" s="253"/>
      <c r="DF263" s="253"/>
      <c r="DG263" s="253"/>
      <c r="DH263" s="253"/>
      <c r="DI263" s="253"/>
      <c r="DJ263" s="253"/>
      <c r="DK263" s="253"/>
      <c r="DL263" s="253"/>
      <c r="DM263" s="253"/>
      <c r="DN263" s="293"/>
      <c r="DO263" s="253"/>
      <c r="DP263" s="253"/>
      <c r="DQ263" s="253"/>
      <c r="DR263" s="253"/>
      <c r="DS263" s="253"/>
      <c r="DT263" s="253"/>
      <c r="DU263" s="253"/>
      <c r="DV263" s="253"/>
      <c r="DW263" s="253"/>
      <c r="DX263" s="253"/>
      <c r="DY263" s="253"/>
      <c r="DZ263" s="253"/>
      <c r="EA263" s="293"/>
      <c r="EB263" s="253"/>
      <c r="EC263" s="253"/>
      <c r="ED263" s="253"/>
      <c r="EE263" s="253"/>
      <c r="EF263" s="253"/>
      <c r="EG263" s="253"/>
      <c r="EH263" s="253"/>
      <c r="EI263" s="253"/>
      <c r="EJ263" s="253"/>
      <c r="EK263" s="253"/>
      <c r="EL263" s="253"/>
      <c r="EM263" s="253"/>
      <c r="EN263" s="293"/>
      <c r="EO263" s="253"/>
      <c r="EP263" s="253"/>
      <c r="EQ263" s="253"/>
      <c r="ER263" s="253"/>
      <c r="ES263" s="253"/>
      <c r="ET263" s="253"/>
      <c r="EU263" s="253"/>
      <c r="EV263" s="253"/>
      <c r="EW263" s="253"/>
      <c r="EX263" s="253"/>
      <c r="EY263" s="253"/>
      <c r="EZ263" s="253"/>
      <c r="FA263" s="293"/>
      <c r="FB263" s="253"/>
      <c r="FC263" s="253"/>
      <c r="FD263" s="253"/>
      <c r="FE263" s="253"/>
      <c r="FF263" s="253"/>
      <c r="FG263" s="253"/>
      <c r="FH263" s="253"/>
      <c r="FI263" s="253"/>
      <c r="FJ263" s="253"/>
      <c r="FK263" s="253"/>
      <c r="FL263" s="253"/>
      <c r="FM263" s="253"/>
      <c r="FN263" s="293"/>
      <c r="FO263" s="253"/>
      <c r="FP263" s="253"/>
      <c r="FQ263" s="253"/>
      <c r="FR263" s="253"/>
      <c r="FS263" s="253"/>
      <c r="FT263" s="253"/>
      <c r="FU263" s="253"/>
      <c r="FV263" s="253"/>
      <c r="FW263" s="253"/>
      <c r="FX263" s="253"/>
      <c r="FY263" s="253"/>
      <c r="FZ263" s="253"/>
      <c r="GA263" s="293"/>
      <c r="GB263" s="253"/>
      <c r="GC263" s="253"/>
      <c r="GD263" s="253"/>
      <c r="GE263" s="253"/>
      <c r="GF263" s="253"/>
      <c r="GG263" s="253"/>
      <c r="GH263" s="253"/>
      <c r="GI263" s="253"/>
      <c r="GJ263" s="253"/>
      <c r="GK263" s="253"/>
      <c r="GL263" s="253"/>
      <c r="GM263" s="253"/>
      <c r="GN263" s="293"/>
      <c r="GO263" s="253"/>
      <c r="GP263" s="253"/>
      <c r="GQ263" s="253"/>
      <c r="GR263" s="253"/>
      <c r="GS263" s="253"/>
      <c r="GT263" s="253"/>
      <c r="GU263" s="253"/>
      <c r="GV263" s="253"/>
      <c r="GW263" s="253"/>
      <c r="GX263" s="253"/>
      <c r="GY263" s="253"/>
      <c r="GZ263" s="253"/>
      <c r="HA263" s="293"/>
      <c r="HB263" s="253"/>
      <c r="HC263" s="253"/>
      <c r="HD263" s="253"/>
      <c r="HE263" s="253"/>
      <c r="HF263" s="253"/>
      <c r="HG263" s="253"/>
      <c r="HH263" s="253"/>
      <c r="HI263" s="253"/>
      <c r="HJ263" s="253"/>
      <c r="HK263" s="253"/>
      <c r="HL263" s="253"/>
      <c r="HM263" s="253"/>
      <c r="HN263" s="293"/>
      <c r="HO263" s="253"/>
      <c r="HP263" s="253"/>
      <c r="HQ263" s="253"/>
      <c r="HR263" s="253"/>
      <c r="HS263" s="253"/>
      <c r="HT263" s="253"/>
      <c r="HU263" s="253"/>
      <c r="HV263" s="253"/>
      <c r="HW263" s="253"/>
      <c r="HX263" s="253"/>
      <c r="HY263" s="253"/>
      <c r="HZ263" s="253"/>
      <c r="IA263" s="293"/>
      <c r="IB263" s="253"/>
      <c r="IC263" s="253"/>
      <c r="ID263" s="253"/>
      <c r="IE263" s="253"/>
      <c r="IF263" s="253"/>
      <c r="IG263" s="253"/>
      <c r="IH263" s="253"/>
      <c r="II263" s="253"/>
      <c r="IJ263" s="253"/>
      <c r="IK263" s="253"/>
      <c r="IL263" s="253"/>
      <c r="IM263" s="253"/>
      <c r="IN263" s="293"/>
      <c r="IO263" s="253"/>
      <c r="IP263" s="253"/>
      <c r="IQ263" s="253"/>
      <c r="IR263" s="253"/>
      <c r="IS263" s="253"/>
      <c r="IT263" s="253"/>
      <c r="IU263" s="253"/>
      <c r="IV263" s="253"/>
    </row>
    <row r="264" spans="1:256" s="262" customFormat="1" ht="54.75" customHeight="1" thickBot="1">
      <c r="A264" s="296" t="s">
        <v>53</v>
      </c>
      <c r="B264" s="297" t="s">
        <v>281</v>
      </c>
      <c r="C264" s="297" t="s">
        <v>282</v>
      </c>
      <c r="D264" s="297" t="s">
        <v>283</v>
      </c>
      <c r="E264" s="298">
        <v>39782</v>
      </c>
      <c r="F264" s="298">
        <v>40482</v>
      </c>
      <c r="G264" s="228">
        <v>26790000</v>
      </c>
      <c r="H264" s="261">
        <v>12000000</v>
      </c>
      <c r="I264" s="261">
        <v>10000000</v>
      </c>
      <c r="J264" s="261"/>
      <c r="K264" s="261"/>
      <c r="L264" s="261"/>
      <c r="M264" s="299" t="s">
        <v>284</v>
      </c>
      <c r="N264" s="300"/>
      <c r="O264" s="301"/>
      <c r="P264" s="301"/>
      <c r="Q264" s="301"/>
      <c r="R264" s="301"/>
      <c r="S264" s="301"/>
      <c r="T264" s="301"/>
      <c r="U264" s="301"/>
      <c r="V264" s="301"/>
      <c r="W264" s="301"/>
      <c r="X264" s="301"/>
      <c r="Y264" s="301"/>
      <c r="Z264" s="301"/>
      <c r="AA264" s="302"/>
      <c r="AB264" s="301"/>
      <c r="AC264" s="301"/>
      <c r="AD264" s="301"/>
      <c r="AE264" s="301"/>
      <c r="AF264" s="301"/>
      <c r="AG264" s="301"/>
      <c r="AH264" s="301"/>
      <c r="AI264" s="301"/>
      <c r="AJ264" s="301"/>
      <c r="AK264" s="301"/>
      <c r="AL264" s="301"/>
      <c r="AM264" s="301"/>
      <c r="AN264" s="302"/>
      <c r="AO264" s="301"/>
      <c r="AP264" s="301"/>
      <c r="AQ264" s="301"/>
      <c r="AR264" s="301"/>
      <c r="AS264" s="301"/>
      <c r="AT264" s="301"/>
      <c r="AU264" s="301"/>
      <c r="AV264" s="301"/>
      <c r="AW264" s="301"/>
      <c r="AX264" s="301"/>
      <c r="AY264" s="301"/>
      <c r="AZ264" s="301"/>
      <c r="BA264" s="302"/>
      <c r="BB264" s="301"/>
      <c r="BC264" s="301"/>
      <c r="BD264" s="301"/>
      <c r="BE264" s="301"/>
      <c r="BF264" s="301"/>
      <c r="BG264" s="301"/>
      <c r="BH264" s="301"/>
      <c r="BI264" s="301"/>
      <c r="BJ264" s="301"/>
      <c r="BK264" s="301"/>
      <c r="BL264" s="301"/>
      <c r="BM264" s="301"/>
      <c r="BN264" s="302"/>
      <c r="BO264" s="301"/>
      <c r="BP264" s="301"/>
      <c r="BQ264" s="301"/>
      <c r="BR264" s="301"/>
      <c r="BS264" s="301"/>
      <c r="BT264" s="301"/>
      <c r="BU264" s="301"/>
      <c r="BV264" s="301"/>
      <c r="BW264" s="301"/>
      <c r="BX264" s="301"/>
      <c r="BY264" s="301"/>
      <c r="BZ264" s="301"/>
      <c r="CA264" s="302"/>
      <c r="CB264" s="301"/>
      <c r="CC264" s="301"/>
      <c r="CD264" s="301"/>
      <c r="CE264" s="301"/>
      <c r="CF264" s="301"/>
      <c r="CG264" s="301"/>
      <c r="CH264" s="301"/>
      <c r="CI264" s="301"/>
      <c r="CJ264" s="301"/>
      <c r="CK264" s="301"/>
      <c r="CL264" s="301"/>
      <c r="CM264" s="301"/>
      <c r="CN264" s="302"/>
      <c r="CO264" s="301"/>
      <c r="CP264" s="301"/>
      <c r="CQ264" s="301"/>
      <c r="CR264" s="301"/>
      <c r="CS264" s="301"/>
      <c r="CT264" s="301"/>
      <c r="CU264" s="301"/>
      <c r="CV264" s="301"/>
      <c r="CW264" s="301"/>
      <c r="CX264" s="301"/>
      <c r="CY264" s="301"/>
      <c r="CZ264" s="301"/>
      <c r="DA264" s="302"/>
      <c r="DB264" s="301"/>
      <c r="DC264" s="301"/>
      <c r="DD264" s="301"/>
      <c r="DE264" s="301"/>
      <c r="DF264" s="301"/>
      <c r="DG264" s="301"/>
      <c r="DH264" s="301"/>
      <c r="DI264" s="301"/>
      <c r="DJ264" s="301"/>
      <c r="DK264" s="301"/>
      <c r="DL264" s="301"/>
      <c r="DM264" s="301"/>
      <c r="DN264" s="302"/>
      <c r="DO264" s="301"/>
      <c r="DP264" s="301"/>
      <c r="DQ264" s="301"/>
      <c r="DR264" s="301"/>
      <c r="DS264" s="301"/>
      <c r="DT264" s="301"/>
      <c r="DU264" s="301"/>
      <c r="DV264" s="301"/>
      <c r="DW264" s="301"/>
      <c r="DX264" s="301"/>
      <c r="DY264" s="301"/>
      <c r="DZ264" s="301"/>
      <c r="EA264" s="302"/>
      <c r="EB264" s="301"/>
      <c r="EC264" s="301"/>
      <c r="ED264" s="301"/>
      <c r="EE264" s="301"/>
      <c r="EF264" s="301"/>
      <c r="EG264" s="301"/>
      <c r="EH264" s="301"/>
      <c r="EI264" s="301"/>
      <c r="EJ264" s="301"/>
      <c r="EK264" s="301"/>
      <c r="EL264" s="301"/>
      <c r="EM264" s="301"/>
      <c r="EN264" s="302"/>
      <c r="EO264" s="301"/>
      <c r="EP264" s="301"/>
      <c r="EQ264" s="301"/>
      <c r="ER264" s="301"/>
      <c r="ES264" s="301"/>
      <c r="ET264" s="301"/>
      <c r="EU264" s="301"/>
      <c r="EV264" s="301"/>
      <c r="EW264" s="301"/>
      <c r="EX264" s="301"/>
      <c r="EY264" s="301"/>
      <c r="EZ264" s="301"/>
      <c r="FA264" s="302"/>
      <c r="FB264" s="301"/>
      <c r="FC264" s="301"/>
      <c r="FD264" s="301"/>
      <c r="FE264" s="301"/>
      <c r="FF264" s="301"/>
      <c r="FG264" s="301"/>
      <c r="FH264" s="301"/>
      <c r="FI264" s="301"/>
      <c r="FJ264" s="301"/>
      <c r="FK264" s="301"/>
      <c r="FL264" s="301"/>
      <c r="FM264" s="301"/>
      <c r="FN264" s="302"/>
      <c r="FO264" s="301"/>
      <c r="FP264" s="301"/>
      <c r="FQ264" s="301"/>
      <c r="FR264" s="301"/>
      <c r="FS264" s="301"/>
      <c r="FT264" s="301"/>
      <c r="FU264" s="301"/>
      <c r="FV264" s="301"/>
      <c r="FW264" s="301"/>
      <c r="FX264" s="301"/>
      <c r="FY264" s="301"/>
      <c r="FZ264" s="301"/>
      <c r="GA264" s="302"/>
      <c r="GB264" s="301"/>
      <c r="GC264" s="301"/>
      <c r="GD264" s="301"/>
      <c r="GE264" s="301"/>
      <c r="GF264" s="301"/>
      <c r="GG264" s="301"/>
      <c r="GH264" s="301"/>
      <c r="GI264" s="301"/>
      <c r="GJ264" s="301"/>
      <c r="GK264" s="301"/>
      <c r="GL264" s="301"/>
      <c r="GM264" s="301"/>
      <c r="GN264" s="302"/>
      <c r="GO264" s="301"/>
      <c r="GP264" s="301"/>
      <c r="GQ264" s="301"/>
      <c r="GR264" s="301"/>
      <c r="GS264" s="301"/>
      <c r="GT264" s="301"/>
      <c r="GU264" s="301"/>
      <c r="GV264" s="301"/>
      <c r="GW264" s="301"/>
      <c r="GX264" s="301"/>
      <c r="GY264" s="301"/>
      <c r="GZ264" s="301"/>
      <c r="HA264" s="302"/>
      <c r="HB264" s="301"/>
      <c r="HC264" s="301"/>
      <c r="HD264" s="301"/>
      <c r="HE264" s="301"/>
      <c r="HF264" s="301"/>
      <c r="HG264" s="301"/>
      <c r="HH264" s="301"/>
      <c r="HI264" s="301"/>
      <c r="HJ264" s="301"/>
      <c r="HK264" s="301"/>
      <c r="HL264" s="301"/>
      <c r="HM264" s="301"/>
      <c r="HN264" s="302"/>
      <c r="HO264" s="301"/>
      <c r="HP264" s="301"/>
      <c r="HQ264" s="301"/>
      <c r="HR264" s="301"/>
      <c r="HS264" s="301"/>
      <c r="HT264" s="301"/>
      <c r="HU264" s="301"/>
      <c r="HV264" s="301"/>
      <c r="HW264" s="301"/>
      <c r="HX264" s="301"/>
      <c r="HY264" s="301"/>
      <c r="HZ264" s="301"/>
      <c r="IA264" s="302"/>
      <c r="IB264" s="301"/>
      <c r="IC264" s="301"/>
      <c r="ID264" s="301"/>
      <c r="IE264" s="301"/>
      <c r="IF264" s="301"/>
      <c r="IG264" s="301"/>
      <c r="IH264" s="301"/>
      <c r="II264" s="301"/>
      <c r="IJ264" s="301"/>
      <c r="IK264" s="301"/>
      <c r="IL264" s="301"/>
      <c r="IM264" s="301"/>
      <c r="IN264" s="302"/>
      <c r="IO264" s="301"/>
      <c r="IP264" s="301"/>
      <c r="IQ264" s="301"/>
      <c r="IR264" s="301"/>
      <c r="IS264" s="301"/>
      <c r="IT264" s="301"/>
      <c r="IU264" s="301"/>
      <c r="IV264" s="301"/>
    </row>
    <row r="265" spans="1:12" ht="12.75">
      <c r="A265" s="171"/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</row>
  </sheetData>
  <sheetProtection/>
  <mergeCells count="66">
    <mergeCell ref="A49:M49"/>
    <mergeCell ref="A206:M206"/>
    <mergeCell ref="H5:L5"/>
    <mergeCell ref="M5:M6"/>
    <mergeCell ref="A7:M7"/>
    <mergeCell ref="A72:M72"/>
    <mergeCell ref="A205:M205"/>
    <mergeCell ref="A190:M190"/>
    <mergeCell ref="A249:M249"/>
    <mergeCell ref="A3:G3"/>
    <mergeCell ref="A5:A6"/>
    <mergeCell ref="C5:C6"/>
    <mergeCell ref="D5:D6"/>
    <mergeCell ref="G5:G6"/>
    <mergeCell ref="E5:F5"/>
    <mergeCell ref="B5:B6"/>
    <mergeCell ref="A81:M81"/>
    <mergeCell ref="H82:I82"/>
    <mergeCell ref="CN253:CZ253"/>
    <mergeCell ref="DA253:DM253"/>
    <mergeCell ref="DN253:DZ253"/>
    <mergeCell ref="A250:M250"/>
    <mergeCell ref="A105:M105"/>
    <mergeCell ref="A174:M174"/>
    <mergeCell ref="A228:M228"/>
    <mergeCell ref="A244:M244"/>
    <mergeCell ref="A111:M111"/>
    <mergeCell ref="A234:M234"/>
    <mergeCell ref="FA253:FM253"/>
    <mergeCell ref="IA257:IM257"/>
    <mergeCell ref="GN257:GZ257"/>
    <mergeCell ref="EN253:EZ253"/>
    <mergeCell ref="A253:M253"/>
    <mergeCell ref="N253:Z253"/>
    <mergeCell ref="AA253:AM253"/>
    <mergeCell ref="AN253:AZ253"/>
    <mergeCell ref="BA253:BM253"/>
    <mergeCell ref="BN253:BZ253"/>
    <mergeCell ref="A257:M257"/>
    <mergeCell ref="N257:Z257"/>
    <mergeCell ref="AA257:AM257"/>
    <mergeCell ref="AN257:AZ257"/>
    <mergeCell ref="EA253:EM253"/>
    <mergeCell ref="IN253:IV253"/>
    <mergeCell ref="CA257:CM257"/>
    <mergeCell ref="CN257:CZ257"/>
    <mergeCell ref="IN257:IV257"/>
    <mergeCell ref="FA257:FM257"/>
    <mergeCell ref="I258:L258"/>
    <mergeCell ref="HA257:HM257"/>
    <mergeCell ref="HN257:HZ257"/>
    <mergeCell ref="IA253:IM253"/>
    <mergeCell ref="FN253:FZ253"/>
    <mergeCell ref="GA253:GM253"/>
    <mergeCell ref="GN253:GZ253"/>
    <mergeCell ref="HA253:HM253"/>
    <mergeCell ref="HN253:HZ253"/>
    <mergeCell ref="CA253:CM253"/>
    <mergeCell ref="BA257:BM257"/>
    <mergeCell ref="BN257:BZ257"/>
    <mergeCell ref="FN257:FZ257"/>
    <mergeCell ref="GA257:GM257"/>
    <mergeCell ref="DA257:DM257"/>
    <mergeCell ref="DN257:DZ257"/>
    <mergeCell ref="EA257:EM257"/>
    <mergeCell ref="EN257:EZ257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8" scale="80" r:id="rId1"/>
  <headerFooter alignWithMargins="0">
    <oddHeader>&amp;L
&amp;R&amp;X*&amp;XA 2/2009. (II. 13.) KT. sz. rendelet
 8. számú melléklete
</oddHeader>
    <oddFooter>&amp;L*Módosította a 9/2009. (V. 22.) KT. sz. rendelet 7. §-a. Hatályos 2009. május 22-től.</oddFooter>
  </headerFooter>
  <rowBreaks count="3" manualBreakCount="3">
    <brk id="71" max="12" man="1"/>
    <brk id="104" max="12" man="1"/>
    <brk id="24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8"/>
  <sheetViews>
    <sheetView tabSelected="1" view="pageBreakPreview" zoomScale="75" zoomScaleSheetLayoutView="75" zoomScalePageLayoutView="0" workbookViewId="0" topLeftCell="A310">
      <selection activeCell="A1" sqref="A1:IV16384"/>
    </sheetView>
  </sheetViews>
  <sheetFormatPr defaultColWidth="9.140625" defaultRowHeight="12.75"/>
  <cols>
    <col min="1" max="1" width="5.28125" style="168" customWidth="1"/>
    <col min="2" max="2" width="30.00390625" style="168" customWidth="1"/>
    <col min="3" max="3" width="21.00390625" style="168" customWidth="1"/>
    <col min="4" max="4" width="20.57421875" style="168" customWidth="1"/>
    <col min="5" max="5" width="15.421875" style="169" customWidth="1"/>
    <col min="6" max="6" width="14.140625" style="169" customWidth="1"/>
    <col min="7" max="7" width="16.8515625" style="169" customWidth="1"/>
    <col min="8" max="8" width="14.8515625" style="170" customWidth="1"/>
    <col min="9" max="12" width="15.421875" style="170" customWidth="1"/>
    <col min="13" max="13" width="32.140625" style="171" customWidth="1"/>
    <col min="14" max="16384" width="9.140625" style="171" customWidth="1"/>
  </cols>
  <sheetData>
    <row r="1" spans="1:3" ht="12.75">
      <c r="A1" s="9"/>
      <c r="B1" s="10"/>
      <c r="C1" s="10"/>
    </row>
    <row r="3" spans="1:7" ht="18.75">
      <c r="A3" s="365" t="s">
        <v>271</v>
      </c>
      <c r="B3" s="365"/>
      <c r="C3" s="365"/>
      <c r="D3" s="365"/>
      <c r="E3" s="365"/>
      <c r="F3" s="365"/>
      <c r="G3" s="365"/>
    </row>
    <row r="4" ht="13.5" thickBot="1">
      <c r="M4" s="11" t="s">
        <v>13</v>
      </c>
    </row>
    <row r="5" spans="1:13" ht="16.5" thickBot="1">
      <c r="A5" s="319" t="s">
        <v>272</v>
      </c>
      <c r="B5" s="325" t="s">
        <v>6</v>
      </c>
      <c r="C5" s="321" t="s">
        <v>5</v>
      </c>
      <c r="D5" s="321" t="s">
        <v>0</v>
      </c>
      <c r="E5" s="323" t="s">
        <v>1</v>
      </c>
      <c r="F5" s="324"/>
      <c r="G5" s="316" t="s">
        <v>4</v>
      </c>
      <c r="H5" s="313" t="s">
        <v>14</v>
      </c>
      <c r="I5" s="314"/>
      <c r="J5" s="314"/>
      <c r="K5" s="314"/>
      <c r="L5" s="315"/>
      <c r="M5" s="316" t="s">
        <v>12</v>
      </c>
    </row>
    <row r="6" spans="1:13" ht="29.25" customHeight="1" thickBot="1">
      <c r="A6" s="320"/>
      <c r="B6" s="326"/>
      <c r="C6" s="322"/>
      <c r="D6" s="322"/>
      <c r="E6" s="47" t="s">
        <v>2</v>
      </c>
      <c r="F6" s="47" t="s">
        <v>3</v>
      </c>
      <c r="G6" s="317"/>
      <c r="H6" s="45" t="s">
        <v>7</v>
      </c>
      <c r="I6" s="45" t="s">
        <v>8</v>
      </c>
      <c r="J6" s="45" t="s">
        <v>9</v>
      </c>
      <c r="K6" s="45" t="s">
        <v>10</v>
      </c>
      <c r="L6" s="46" t="s">
        <v>11</v>
      </c>
      <c r="M6" s="317"/>
    </row>
    <row r="7" spans="1:13" ht="24.75" customHeight="1" thickBot="1">
      <c r="A7" s="327" t="s">
        <v>15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</row>
    <row r="8" spans="1:13" s="79" customFormat="1" ht="32.25" customHeight="1" thickBot="1">
      <c r="A8" s="312" t="s">
        <v>16</v>
      </c>
      <c r="B8" s="1" t="s">
        <v>17</v>
      </c>
      <c r="C8" s="1" t="s">
        <v>18</v>
      </c>
      <c r="D8" s="1" t="s">
        <v>19</v>
      </c>
      <c r="E8" s="12">
        <v>39448</v>
      </c>
      <c r="F8" s="13" t="s">
        <v>20</v>
      </c>
      <c r="G8" s="13" t="s">
        <v>176</v>
      </c>
      <c r="H8" s="80">
        <v>360000</v>
      </c>
      <c r="I8" s="80"/>
      <c r="J8" s="80"/>
      <c r="K8" s="80"/>
      <c r="L8" s="80"/>
      <c r="M8" s="81"/>
    </row>
    <row r="9" spans="1:13" s="79" customFormat="1" ht="24.75" customHeight="1" thickBot="1">
      <c r="A9" s="312" t="s">
        <v>21</v>
      </c>
      <c r="B9" s="83" t="s">
        <v>22</v>
      </c>
      <c r="C9" s="6" t="s">
        <v>23</v>
      </c>
      <c r="D9" s="6" t="s">
        <v>24</v>
      </c>
      <c r="E9" s="14">
        <v>39326</v>
      </c>
      <c r="F9" s="15" t="s">
        <v>20</v>
      </c>
      <c r="G9" s="16" t="s">
        <v>177</v>
      </c>
      <c r="H9" s="84">
        <v>720000</v>
      </c>
      <c r="I9" s="84"/>
      <c r="J9" s="84"/>
      <c r="K9" s="84"/>
      <c r="L9" s="84"/>
      <c r="M9" s="85"/>
    </row>
    <row r="10" spans="1:13" s="79" customFormat="1" ht="28.5" customHeight="1" thickBot="1">
      <c r="A10" s="312" t="s">
        <v>25</v>
      </c>
      <c r="B10" s="6" t="s">
        <v>26</v>
      </c>
      <c r="C10" s="6" t="s">
        <v>27</v>
      </c>
      <c r="D10" s="6" t="s">
        <v>24</v>
      </c>
      <c r="E10" s="14">
        <v>39508</v>
      </c>
      <c r="F10" s="15" t="s">
        <v>20</v>
      </c>
      <c r="G10" s="16" t="s">
        <v>178</v>
      </c>
      <c r="H10" s="84">
        <v>600000</v>
      </c>
      <c r="I10" s="84"/>
      <c r="J10" s="84"/>
      <c r="K10" s="84"/>
      <c r="L10" s="84"/>
      <c r="M10" s="85"/>
    </row>
    <row r="11" spans="1:13" s="79" customFormat="1" ht="24.75" customHeight="1" thickBot="1">
      <c r="A11" s="312" t="s">
        <v>28</v>
      </c>
      <c r="B11" s="6" t="s">
        <v>29</v>
      </c>
      <c r="C11" s="6" t="s">
        <v>30</v>
      </c>
      <c r="D11" s="6" t="s">
        <v>24</v>
      </c>
      <c r="E11" s="14">
        <v>39234</v>
      </c>
      <c r="F11" s="14">
        <v>40359</v>
      </c>
      <c r="G11" s="16" t="s">
        <v>179</v>
      </c>
      <c r="H11" s="84">
        <v>250000</v>
      </c>
      <c r="I11" s="84"/>
      <c r="J11" s="84"/>
      <c r="K11" s="84"/>
      <c r="L11" s="84"/>
      <c r="M11" s="85"/>
    </row>
    <row r="12" spans="1:13" s="79" customFormat="1" ht="39" customHeight="1" thickBot="1">
      <c r="A12" s="312" t="s">
        <v>31</v>
      </c>
      <c r="B12" s="6" t="s">
        <v>32</v>
      </c>
      <c r="C12" s="6" t="s">
        <v>33</v>
      </c>
      <c r="D12" s="6" t="s">
        <v>34</v>
      </c>
      <c r="E12" s="14">
        <v>39326</v>
      </c>
      <c r="F12" s="15" t="s">
        <v>20</v>
      </c>
      <c r="G12" s="16" t="s">
        <v>180</v>
      </c>
      <c r="H12" s="84">
        <v>1560000</v>
      </c>
      <c r="I12" s="84"/>
      <c r="J12" s="84"/>
      <c r="K12" s="84"/>
      <c r="L12" s="84"/>
      <c r="M12" s="85"/>
    </row>
    <row r="13" spans="1:13" s="79" customFormat="1" ht="40.5" customHeight="1" thickBot="1">
      <c r="A13" s="312" t="s">
        <v>35</v>
      </c>
      <c r="B13" s="6" t="s">
        <v>36</v>
      </c>
      <c r="C13" s="6" t="s">
        <v>33</v>
      </c>
      <c r="D13" s="6" t="s">
        <v>34</v>
      </c>
      <c r="E13" s="14">
        <v>39326</v>
      </c>
      <c r="F13" s="15" t="s">
        <v>20</v>
      </c>
      <c r="G13" s="16" t="s">
        <v>181</v>
      </c>
      <c r="H13" s="84">
        <v>500000</v>
      </c>
      <c r="I13" s="84"/>
      <c r="J13" s="84"/>
      <c r="K13" s="84"/>
      <c r="L13" s="84"/>
      <c r="M13" s="85"/>
    </row>
    <row r="14" spans="1:13" s="79" customFormat="1" ht="40.5" customHeight="1" thickBot="1">
      <c r="A14" s="312" t="s">
        <v>37</v>
      </c>
      <c r="B14" s="6" t="s">
        <v>851</v>
      </c>
      <c r="C14" s="6" t="s">
        <v>33</v>
      </c>
      <c r="D14" s="6" t="s">
        <v>34</v>
      </c>
      <c r="E14" s="14">
        <v>40044</v>
      </c>
      <c r="F14" s="15" t="s">
        <v>20</v>
      </c>
      <c r="G14" s="16" t="s">
        <v>852</v>
      </c>
      <c r="H14" s="84">
        <v>336000</v>
      </c>
      <c r="I14" s="84"/>
      <c r="J14" s="84"/>
      <c r="K14" s="84"/>
      <c r="L14" s="84"/>
      <c r="M14" s="85"/>
    </row>
    <row r="15" spans="1:13" s="79" customFormat="1" ht="24.75" customHeight="1" thickBot="1">
      <c r="A15" s="312" t="s">
        <v>41</v>
      </c>
      <c r="B15" s="6" t="s">
        <v>38</v>
      </c>
      <c r="C15" s="6" t="s">
        <v>39</v>
      </c>
      <c r="D15" s="6" t="s">
        <v>40</v>
      </c>
      <c r="E15" s="14">
        <v>39645</v>
      </c>
      <c r="F15" s="15" t="s">
        <v>20</v>
      </c>
      <c r="G15" s="16" t="s">
        <v>182</v>
      </c>
      <c r="H15" s="84">
        <v>2000000</v>
      </c>
      <c r="I15" s="84"/>
      <c r="J15" s="84"/>
      <c r="K15" s="84"/>
      <c r="L15" s="84"/>
      <c r="M15" s="85"/>
    </row>
    <row r="16" spans="1:13" s="79" customFormat="1" ht="24.75" customHeight="1" thickBot="1">
      <c r="A16" s="312" t="s">
        <v>44</v>
      </c>
      <c r="B16" s="6" t="s">
        <v>42</v>
      </c>
      <c r="C16" s="6" t="s">
        <v>39</v>
      </c>
      <c r="D16" s="6" t="s">
        <v>43</v>
      </c>
      <c r="E16" s="14">
        <v>40036</v>
      </c>
      <c r="F16" s="15" t="s">
        <v>20</v>
      </c>
      <c r="G16" s="16" t="s">
        <v>853</v>
      </c>
      <c r="H16" s="84">
        <v>18400000</v>
      </c>
      <c r="I16" s="84"/>
      <c r="J16" s="84"/>
      <c r="K16" s="84"/>
      <c r="L16" s="84"/>
      <c r="M16" s="85"/>
    </row>
    <row r="17" spans="1:13" s="79" customFormat="1" ht="24.75" customHeight="1" thickBot="1">
      <c r="A17" s="312" t="s">
        <v>48</v>
      </c>
      <c r="B17" s="6" t="s">
        <v>45</v>
      </c>
      <c r="C17" s="6" t="s">
        <v>46</v>
      </c>
      <c r="D17" s="6" t="s">
        <v>47</v>
      </c>
      <c r="E17" s="14">
        <v>39416</v>
      </c>
      <c r="F17" s="15" t="s">
        <v>20</v>
      </c>
      <c r="G17" s="16" t="s">
        <v>184</v>
      </c>
      <c r="H17" s="84">
        <v>1500000</v>
      </c>
      <c r="I17" s="84"/>
      <c r="J17" s="84"/>
      <c r="K17" s="84"/>
      <c r="L17" s="84"/>
      <c r="M17" s="85"/>
    </row>
    <row r="18" spans="1:13" s="79" customFormat="1" ht="24.75" customHeight="1" thickBot="1">
      <c r="A18" s="312" t="s">
        <v>52</v>
      </c>
      <c r="B18" s="6" t="s">
        <v>49</v>
      </c>
      <c r="C18" s="6" t="s">
        <v>50</v>
      </c>
      <c r="D18" s="6" t="s">
        <v>51</v>
      </c>
      <c r="E18" s="14">
        <v>39264</v>
      </c>
      <c r="F18" s="15" t="s">
        <v>20</v>
      </c>
      <c r="G18" s="16" t="s">
        <v>185</v>
      </c>
      <c r="H18" s="84">
        <v>60000000</v>
      </c>
      <c r="I18" s="84"/>
      <c r="J18" s="84"/>
      <c r="K18" s="84"/>
      <c r="L18" s="84"/>
      <c r="M18" s="85"/>
    </row>
    <row r="19" spans="1:13" s="79" customFormat="1" ht="24.75" customHeight="1" thickBot="1">
      <c r="A19" s="312" t="s">
        <v>53</v>
      </c>
      <c r="B19" s="6" t="s">
        <v>54</v>
      </c>
      <c r="C19" s="6" t="s">
        <v>55</v>
      </c>
      <c r="D19" s="6" t="s">
        <v>24</v>
      </c>
      <c r="E19" s="14">
        <v>39661</v>
      </c>
      <c r="F19" s="15" t="s">
        <v>20</v>
      </c>
      <c r="G19" s="16" t="s">
        <v>186</v>
      </c>
      <c r="H19" s="84">
        <v>3720000</v>
      </c>
      <c r="I19" s="84"/>
      <c r="J19" s="84"/>
      <c r="K19" s="84"/>
      <c r="L19" s="84"/>
      <c r="M19" s="85"/>
    </row>
    <row r="20" spans="1:13" s="79" customFormat="1" ht="24.75" customHeight="1" thickBot="1">
      <c r="A20" s="312" t="s">
        <v>56</v>
      </c>
      <c r="B20" s="6" t="s">
        <v>57</v>
      </c>
      <c r="C20" s="6" t="s">
        <v>58</v>
      </c>
      <c r="D20" s="6" t="s">
        <v>59</v>
      </c>
      <c r="E20" s="14">
        <v>39722</v>
      </c>
      <c r="F20" s="14">
        <v>39994</v>
      </c>
      <c r="G20" s="16" t="s">
        <v>187</v>
      </c>
      <c r="H20" s="84">
        <v>720000</v>
      </c>
      <c r="I20" s="84"/>
      <c r="J20" s="84"/>
      <c r="K20" s="84"/>
      <c r="L20" s="84"/>
      <c r="M20" s="85"/>
    </row>
    <row r="21" spans="1:13" s="79" customFormat="1" ht="24.75" customHeight="1" thickBot="1">
      <c r="A21" s="312" t="s">
        <v>60</v>
      </c>
      <c r="B21" s="6" t="s">
        <v>61</v>
      </c>
      <c r="C21" s="6" t="s">
        <v>62</v>
      </c>
      <c r="D21" s="6" t="s">
        <v>59</v>
      </c>
      <c r="E21" s="14">
        <v>39692</v>
      </c>
      <c r="F21" s="14">
        <v>39994</v>
      </c>
      <c r="G21" s="16" t="s">
        <v>188</v>
      </c>
      <c r="H21" s="84">
        <v>270000</v>
      </c>
      <c r="I21" s="86"/>
      <c r="J21" s="86"/>
      <c r="K21" s="86"/>
      <c r="L21" s="86"/>
      <c r="M21" s="87"/>
    </row>
    <row r="22" spans="1:13" s="79" customFormat="1" ht="26.25" thickBot="1">
      <c r="A22" s="312" t="s">
        <v>63</v>
      </c>
      <c r="B22" s="6" t="s">
        <v>64</v>
      </c>
      <c r="C22" s="6" t="s">
        <v>65</v>
      </c>
      <c r="D22" s="6" t="s">
        <v>66</v>
      </c>
      <c r="E22" s="14">
        <v>39022</v>
      </c>
      <c r="F22" s="14">
        <v>40846</v>
      </c>
      <c r="G22" s="16" t="s">
        <v>189</v>
      </c>
      <c r="H22" s="84">
        <v>735852</v>
      </c>
      <c r="I22" s="84"/>
      <c r="J22" s="84"/>
      <c r="K22" s="84"/>
      <c r="L22" s="84"/>
      <c r="M22" s="85"/>
    </row>
    <row r="23" spans="1:13" s="79" customFormat="1" ht="26.25" thickBot="1">
      <c r="A23" s="312" t="s">
        <v>67</v>
      </c>
      <c r="B23" s="6" t="s">
        <v>64</v>
      </c>
      <c r="C23" s="6" t="s">
        <v>65</v>
      </c>
      <c r="D23" s="6" t="s">
        <v>66</v>
      </c>
      <c r="E23" s="14">
        <v>39114</v>
      </c>
      <c r="F23" s="14">
        <v>40209</v>
      </c>
      <c r="G23" s="16" t="s">
        <v>190</v>
      </c>
      <c r="H23" s="84">
        <v>321252</v>
      </c>
      <c r="I23" s="84"/>
      <c r="J23" s="84"/>
      <c r="K23" s="84"/>
      <c r="L23" s="84"/>
      <c r="M23" s="85"/>
    </row>
    <row r="24" spans="1:13" s="79" customFormat="1" ht="26.25" thickBot="1">
      <c r="A24" s="312" t="s">
        <v>376</v>
      </c>
      <c r="B24" s="6" t="s">
        <v>386</v>
      </c>
      <c r="C24" s="6" t="s">
        <v>387</v>
      </c>
      <c r="D24" s="6" t="s">
        <v>388</v>
      </c>
      <c r="E24" s="14">
        <v>39541</v>
      </c>
      <c r="F24" s="14" t="s">
        <v>389</v>
      </c>
      <c r="G24" s="16" t="s">
        <v>390</v>
      </c>
      <c r="H24" s="84"/>
      <c r="I24" s="84"/>
      <c r="J24" s="84"/>
      <c r="K24" s="84"/>
      <c r="L24" s="84"/>
      <c r="M24" s="85"/>
    </row>
    <row r="25" spans="1:13" s="79" customFormat="1" ht="26.25" thickBot="1">
      <c r="A25" s="312" t="s">
        <v>377</v>
      </c>
      <c r="B25" s="6" t="s">
        <v>386</v>
      </c>
      <c r="C25" s="6" t="s">
        <v>391</v>
      </c>
      <c r="D25" s="6" t="s">
        <v>388</v>
      </c>
      <c r="E25" s="14">
        <v>39549</v>
      </c>
      <c r="F25" s="14" t="s">
        <v>392</v>
      </c>
      <c r="G25" s="16" t="s">
        <v>393</v>
      </c>
      <c r="H25" s="84"/>
      <c r="I25" s="84"/>
      <c r="J25" s="84"/>
      <c r="K25" s="84"/>
      <c r="L25" s="84"/>
      <c r="M25" s="85"/>
    </row>
    <row r="26" spans="1:13" s="79" customFormat="1" ht="26.25" thickBot="1">
      <c r="A26" s="312" t="s">
        <v>378</v>
      </c>
      <c r="B26" s="6" t="s">
        <v>386</v>
      </c>
      <c r="C26" s="6" t="s">
        <v>394</v>
      </c>
      <c r="D26" s="6" t="s">
        <v>388</v>
      </c>
      <c r="E26" s="14">
        <v>39525</v>
      </c>
      <c r="F26" s="14" t="s">
        <v>854</v>
      </c>
      <c r="G26" s="16" t="s">
        <v>395</v>
      </c>
      <c r="H26" s="84"/>
      <c r="I26" s="84"/>
      <c r="J26" s="84"/>
      <c r="K26" s="84"/>
      <c r="L26" s="84"/>
      <c r="M26" s="85"/>
    </row>
    <row r="27" spans="1:13" s="79" customFormat="1" ht="26.25" thickBot="1">
      <c r="A27" s="312" t="s">
        <v>379</v>
      </c>
      <c r="B27" s="6" t="s">
        <v>386</v>
      </c>
      <c r="C27" s="6" t="s">
        <v>396</v>
      </c>
      <c r="D27" s="6" t="s">
        <v>388</v>
      </c>
      <c r="E27" s="14">
        <v>39519</v>
      </c>
      <c r="F27" s="14" t="s">
        <v>392</v>
      </c>
      <c r="G27" s="16" t="s">
        <v>397</v>
      </c>
      <c r="H27" s="84"/>
      <c r="I27" s="84"/>
      <c r="J27" s="84"/>
      <c r="K27" s="84"/>
      <c r="L27" s="84"/>
      <c r="M27" s="85"/>
    </row>
    <row r="28" spans="1:13" s="79" customFormat="1" ht="26.25" thickBot="1">
      <c r="A28" s="312" t="s">
        <v>380</v>
      </c>
      <c r="B28" s="6" t="s">
        <v>386</v>
      </c>
      <c r="C28" s="6" t="s">
        <v>398</v>
      </c>
      <c r="D28" s="6" t="s">
        <v>388</v>
      </c>
      <c r="E28" s="14">
        <v>39519</v>
      </c>
      <c r="F28" s="14" t="s">
        <v>389</v>
      </c>
      <c r="G28" s="16" t="s">
        <v>397</v>
      </c>
      <c r="H28" s="84"/>
      <c r="I28" s="84"/>
      <c r="J28" s="84"/>
      <c r="K28" s="84"/>
      <c r="L28" s="84"/>
      <c r="M28" s="85"/>
    </row>
    <row r="29" spans="1:13" s="79" customFormat="1" ht="39" thickBot="1">
      <c r="A29" s="312" t="s">
        <v>381</v>
      </c>
      <c r="B29" s="6" t="s">
        <v>386</v>
      </c>
      <c r="C29" s="6" t="s">
        <v>400</v>
      </c>
      <c r="D29" s="6" t="s">
        <v>388</v>
      </c>
      <c r="E29" s="14">
        <v>39601</v>
      </c>
      <c r="F29" s="14" t="s">
        <v>389</v>
      </c>
      <c r="G29" s="16" t="s">
        <v>401</v>
      </c>
      <c r="H29" s="84"/>
      <c r="I29" s="84"/>
      <c r="J29" s="84"/>
      <c r="K29" s="84"/>
      <c r="L29" s="84"/>
      <c r="M29" s="85"/>
    </row>
    <row r="30" spans="1:13" s="79" customFormat="1" ht="51.75" thickBot="1">
      <c r="A30" s="312" t="s">
        <v>399</v>
      </c>
      <c r="B30" s="6" t="s">
        <v>386</v>
      </c>
      <c r="C30" s="6" t="s">
        <v>403</v>
      </c>
      <c r="D30" s="6" t="s">
        <v>388</v>
      </c>
      <c r="E30" s="14">
        <v>39527</v>
      </c>
      <c r="F30" s="14" t="s">
        <v>392</v>
      </c>
      <c r="G30" s="16" t="s">
        <v>404</v>
      </c>
      <c r="H30" s="84"/>
      <c r="I30" s="84"/>
      <c r="J30" s="84"/>
      <c r="K30" s="84"/>
      <c r="L30" s="84"/>
      <c r="M30" s="85"/>
    </row>
    <row r="31" spans="1:13" s="79" customFormat="1" ht="39" thickBot="1">
      <c r="A31" s="312" t="s">
        <v>402</v>
      </c>
      <c r="B31" s="6" t="s">
        <v>386</v>
      </c>
      <c r="C31" s="6" t="s">
        <v>406</v>
      </c>
      <c r="D31" s="6" t="s">
        <v>388</v>
      </c>
      <c r="E31" s="14">
        <v>39527</v>
      </c>
      <c r="F31" s="14" t="s">
        <v>392</v>
      </c>
      <c r="G31" s="16" t="s">
        <v>404</v>
      </c>
      <c r="H31" s="84"/>
      <c r="I31" s="84"/>
      <c r="J31" s="84"/>
      <c r="K31" s="84"/>
      <c r="L31" s="84"/>
      <c r="M31" s="85"/>
    </row>
    <row r="32" spans="1:13" s="79" customFormat="1" ht="51.75" thickBot="1">
      <c r="A32" s="312" t="s">
        <v>405</v>
      </c>
      <c r="B32" s="6" t="s">
        <v>386</v>
      </c>
      <c r="C32" s="6" t="s">
        <v>408</v>
      </c>
      <c r="D32" s="6" t="s">
        <v>388</v>
      </c>
      <c r="E32" s="14">
        <v>39527</v>
      </c>
      <c r="F32" s="14" t="s">
        <v>392</v>
      </c>
      <c r="G32" s="16" t="s">
        <v>409</v>
      </c>
      <c r="H32" s="84"/>
      <c r="I32" s="84"/>
      <c r="J32" s="84"/>
      <c r="K32" s="84"/>
      <c r="L32" s="84"/>
      <c r="M32" s="85"/>
    </row>
    <row r="33" spans="1:13" s="79" customFormat="1" ht="51.75" thickBot="1">
      <c r="A33" s="312" t="s">
        <v>407</v>
      </c>
      <c r="B33" s="6" t="s">
        <v>386</v>
      </c>
      <c r="C33" s="6" t="s">
        <v>411</v>
      </c>
      <c r="D33" s="6" t="s">
        <v>388</v>
      </c>
      <c r="E33" s="14">
        <v>39527</v>
      </c>
      <c r="F33" s="14" t="s">
        <v>392</v>
      </c>
      <c r="G33" s="16" t="s">
        <v>412</v>
      </c>
      <c r="H33" s="84"/>
      <c r="I33" s="84"/>
      <c r="J33" s="84"/>
      <c r="K33" s="84"/>
      <c r="L33" s="84"/>
      <c r="M33" s="85"/>
    </row>
    <row r="34" spans="1:13" s="79" customFormat="1" ht="51.75" thickBot="1">
      <c r="A34" s="312" t="s">
        <v>410</v>
      </c>
      <c r="B34" s="6" t="s">
        <v>386</v>
      </c>
      <c r="C34" s="6" t="s">
        <v>414</v>
      </c>
      <c r="D34" s="6" t="s">
        <v>388</v>
      </c>
      <c r="E34" s="14">
        <v>39527</v>
      </c>
      <c r="F34" s="14" t="s">
        <v>392</v>
      </c>
      <c r="G34" s="16" t="s">
        <v>415</v>
      </c>
      <c r="H34" s="84"/>
      <c r="I34" s="84"/>
      <c r="J34" s="84"/>
      <c r="K34" s="84"/>
      <c r="L34" s="84"/>
      <c r="M34" s="85"/>
    </row>
    <row r="35" spans="1:13" s="79" customFormat="1" ht="39" thickBot="1">
      <c r="A35" s="312" t="s">
        <v>413</v>
      </c>
      <c r="B35" s="6" t="s">
        <v>386</v>
      </c>
      <c r="C35" s="6" t="s">
        <v>417</v>
      </c>
      <c r="D35" s="6" t="s">
        <v>388</v>
      </c>
      <c r="E35" s="14">
        <v>39527</v>
      </c>
      <c r="F35" s="14" t="s">
        <v>392</v>
      </c>
      <c r="G35" s="16" t="s">
        <v>418</v>
      </c>
      <c r="H35" s="84"/>
      <c r="I35" s="84"/>
      <c r="J35" s="84"/>
      <c r="K35" s="84"/>
      <c r="L35" s="84"/>
      <c r="M35" s="85"/>
    </row>
    <row r="36" spans="1:13" s="79" customFormat="1" ht="64.5" thickBot="1">
      <c r="A36" s="312" t="s">
        <v>416</v>
      </c>
      <c r="B36" s="6" t="s">
        <v>386</v>
      </c>
      <c r="C36" s="6" t="s">
        <v>420</v>
      </c>
      <c r="D36" s="6" t="s">
        <v>388</v>
      </c>
      <c r="E36" s="14">
        <v>39527</v>
      </c>
      <c r="F36" s="14" t="s">
        <v>392</v>
      </c>
      <c r="G36" s="16" t="s">
        <v>421</v>
      </c>
      <c r="H36" s="84"/>
      <c r="I36" s="84"/>
      <c r="J36" s="84"/>
      <c r="K36" s="84"/>
      <c r="L36" s="84"/>
      <c r="M36" s="85"/>
    </row>
    <row r="37" spans="1:13" s="79" customFormat="1" ht="64.5" thickBot="1">
      <c r="A37" s="312" t="s">
        <v>419</v>
      </c>
      <c r="B37" s="6" t="s">
        <v>386</v>
      </c>
      <c r="C37" s="6" t="s">
        <v>423</v>
      </c>
      <c r="D37" s="6" t="s">
        <v>388</v>
      </c>
      <c r="E37" s="14">
        <v>39527</v>
      </c>
      <c r="F37" s="14" t="s">
        <v>392</v>
      </c>
      <c r="G37" s="16" t="s">
        <v>424</v>
      </c>
      <c r="H37" s="84"/>
      <c r="I37" s="84"/>
      <c r="J37" s="84"/>
      <c r="K37" s="84"/>
      <c r="L37" s="84"/>
      <c r="M37" s="85"/>
    </row>
    <row r="38" spans="1:13" s="79" customFormat="1" ht="64.5" thickBot="1">
      <c r="A38" s="312" t="s">
        <v>422</v>
      </c>
      <c r="B38" s="6" t="s">
        <v>386</v>
      </c>
      <c r="C38" s="6" t="s">
        <v>426</v>
      </c>
      <c r="D38" s="6" t="s">
        <v>388</v>
      </c>
      <c r="E38" s="14">
        <v>39527</v>
      </c>
      <c r="F38" s="14" t="s">
        <v>392</v>
      </c>
      <c r="G38" s="16" t="s">
        <v>424</v>
      </c>
      <c r="H38" s="84"/>
      <c r="I38" s="84"/>
      <c r="J38" s="84"/>
      <c r="K38" s="84"/>
      <c r="L38" s="84"/>
      <c r="M38" s="85"/>
    </row>
    <row r="39" spans="1:13" s="79" customFormat="1" ht="64.5" thickBot="1">
      <c r="A39" s="312" t="s">
        <v>425</v>
      </c>
      <c r="B39" s="6" t="s">
        <v>386</v>
      </c>
      <c r="C39" s="6" t="s">
        <v>428</v>
      </c>
      <c r="D39" s="6" t="s">
        <v>388</v>
      </c>
      <c r="E39" s="14">
        <v>39527</v>
      </c>
      <c r="F39" s="14" t="s">
        <v>392</v>
      </c>
      <c r="G39" s="16" t="s">
        <v>424</v>
      </c>
      <c r="H39" s="84"/>
      <c r="I39" s="84"/>
      <c r="J39" s="84"/>
      <c r="K39" s="84"/>
      <c r="L39" s="84"/>
      <c r="M39" s="85"/>
    </row>
    <row r="40" spans="1:13" s="79" customFormat="1" ht="64.5" thickBot="1">
      <c r="A40" s="312" t="s">
        <v>427</v>
      </c>
      <c r="B40" s="6" t="s">
        <v>386</v>
      </c>
      <c r="C40" s="6" t="s">
        <v>430</v>
      </c>
      <c r="D40" s="6" t="s">
        <v>388</v>
      </c>
      <c r="E40" s="14">
        <v>39527</v>
      </c>
      <c r="F40" s="14" t="s">
        <v>392</v>
      </c>
      <c r="G40" s="16" t="s">
        <v>424</v>
      </c>
      <c r="H40" s="84"/>
      <c r="I40" s="84"/>
      <c r="J40" s="84"/>
      <c r="K40" s="84"/>
      <c r="L40" s="84"/>
      <c r="M40" s="85"/>
    </row>
    <row r="41" spans="1:13" s="79" customFormat="1" ht="64.5" thickBot="1">
      <c r="A41" s="312" t="s">
        <v>429</v>
      </c>
      <c r="B41" s="6" t="s">
        <v>386</v>
      </c>
      <c r="C41" s="6" t="s">
        <v>432</v>
      </c>
      <c r="D41" s="6" t="s">
        <v>388</v>
      </c>
      <c r="E41" s="14">
        <v>39527</v>
      </c>
      <c r="F41" s="14" t="s">
        <v>392</v>
      </c>
      <c r="G41" s="16" t="s">
        <v>433</v>
      </c>
      <c r="H41" s="84"/>
      <c r="I41" s="84"/>
      <c r="J41" s="84"/>
      <c r="K41" s="84"/>
      <c r="L41" s="84"/>
      <c r="M41" s="85"/>
    </row>
    <row r="42" spans="1:13" s="79" customFormat="1" ht="26.25" thickBot="1">
      <c r="A42" s="312" t="s">
        <v>431</v>
      </c>
      <c r="B42" s="6" t="s">
        <v>435</v>
      </c>
      <c r="C42" s="6" t="s">
        <v>436</v>
      </c>
      <c r="D42" s="6" t="s">
        <v>388</v>
      </c>
      <c r="E42" s="14">
        <v>39696</v>
      </c>
      <c r="F42" s="14" t="s">
        <v>389</v>
      </c>
      <c r="G42" s="16" t="s">
        <v>437</v>
      </c>
      <c r="H42" s="84"/>
      <c r="I42" s="84"/>
      <c r="J42" s="84"/>
      <c r="K42" s="84"/>
      <c r="L42" s="84"/>
      <c r="M42" s="85"/>
    </row>
    <row r="43" spans="1:13" s="79" customFormat="1" ht="39" thickBot="1">
      <c r="A43" s="312" t="s">
        <v>434</v>
      </c>
      <c r="B43" s="6" t="s">
        <v>439</v>
      </c>
      <c r="C43" s="6" t="s">
        <v>440</v>
      </c>
      <c r="D43" s="6" t="s">
        <v>388</v>
      </c>
      <c r="E43" s="14">
        <v>39749</v>
      </c>
      <c r="F43" s="14" t="s">
        <v>389</v>
      </c>
      <c r="G43" s="16" t="s">
        <v>441</v>
      </c>
      <c r="H43" s="84"/>
      <c r="I43" s="84"/>
      <c r="J43" s="84"/>
      <c r="K43" s="84"/>
      <c r="L43" s="84"/>
      <c r="M43" s="85"/>
    </row>
    <row r="44" spans="1:13" s="79" customFormat="1" ht="26.25" thickBot="1">
      <c r="A44" s="312" t="s">
        <v>438</v>
      </c>
      <c r="B44" s="6" t="s">
        <v>435</v>
      </c>
      <c r="C44" s="6" t="s">
        <v>443</v>
      </c>
      <c r="D44" s="6" t="s">
        <v>388</v>
      </c>
      <c r="E44" s="14">
        <v>39570</v>
      </c>
      <c r="F44" s="14" t="s">
        <v>392</v>
      </c>
      <c r="G44" s="16" t="s">
        <v>444</v>
      </c>
      <c r="H44" s="84"/>
      <c r="I44" s="84"/>
      <c r="J44" s="84"/>
      <c r="K44" s="84"/>
      <c r="L44" s="84"/>
      <c r="M44" s="85"/>
    </row>
    <row r="45" spans="1:13" s="79" customFormat="1" ht="39" thickBot="1">
      <c r="A45" s="312" t="s">
        <v>442</v>
      </c>
      <c r="B45" s="6" t="s">
        <v>446</v>
      </c>
      <c r="C45" s="6" t="s">
        <v>447</v>
      </c>
      <c r="D45" s="6" t="s">
        <v>388</v>
      </c>
      <c r="E45" s="14">
        <v>39522</v>
      </c>
      <c r="F45" s="14" t="s">
        <v>855</v>
      </c>
      <c r="G45" s="16" t="s">
        <v>448</v>
      </c>
      <c r="H45" s="84"/>
      <c r="I45" s="84"/>
      <c r="J45" s="84"/>
      <c r="K45" s="84"/>
      <c r="L45" s="84"/>
      <c r="M45" s="85"/>
    </row>
    <row r="46" spans="1:13" s="79" customFormat="1" ht="26.25" thickBot="1">
      <c r="A46" s="312" t="s">
        <v>445</v>
      </c>
      <c r="B46" s="6" t="s">
        <v>386</v>
      </c>
      <c r="C46" s="6" t="s">
        <v>387</v>
      </c>
      <c r="D46" s="6" t="s">
        <v>388</v>
      </c>
      <c r="E46" s="14">
        <v>39549</v>
      </c>
      <c r="F46" s="14" t="s">
        <v>389</v>
      </c>
      <c r="G46" s="16" t="s">
        <v>450</v>
      </c>
      <c r="H46" s="84"/>
      <c r="I46" s="84"/>
      <c r="J46" s="84"/>
      <c r="K46" s="84"/>
      <c r="L46" s="84"/>
      <c r="M46" s="85"/>
    </row>
    <row r="47" spans="1:13" s="79" customFormat="1" ht="26.25" thickBot="1">
      <c r="A47" s="312" t="s">
        <v>449</v>
      </c>
      <c r="B47" s="6" t="s">
        <v>386</v>
      </c>
      <c r="C47" s="6" t="s">
        <v>452</v>
      </c>
      <c r="D47" s="6" t="s">
        <v>453</v>
      </c>
      <c r="E47" s="14">
        <v>39803</v>
      </c>
      <c r="F47" s="14" t="s">
        <v>389</v>
      </c>
      <c r="G47" s="16" t="s">
        <v>454</v>
      </c>
      <c r="H47" s="84"/>
      <c r="I47" s="84"/>
      <c r="J47" s="84"/>
      <c r="K47" s="84"/>
      <c r="L47" s="84"/>
      <c r="M47" s="85"/>
    </row>
    <row r="48" spans="1:13" s="182" customFormat="1" ht="24.75" customHeight="1" thickBot="1">
      <c r="A48" s="312" t="s">
        <v>451</v>
      </c>
      <c r="B48" s="6" t="s">
        <v>382</v>
      </c>
      <c r="C48" s="6" t="s">
        <v>383</v>
      </c>
      <c r="D48" s="6" t="s">
        <v>384</v>
      </c>
      <c r="E48" s="14">
        <v>38614</v>
      </c>
      <c r="F48" s="14">
        <v>43063</v>
      </c>
      <c r="G48" s="16" t="s">
        <v>385</v>
      </c>
      <c r="H48" s="84">
        <v>11000000</v>
      </c>
      <c r="I48" s="180"/>
      <c r="J48" s="180"/>
      <c r="K48" s="180"/>
      <c r="L48" s="180"/>
      <c r="M48" s="181"/>
    </row>
    <row r="49" spans="1:13" s="79" customFormat="1" ht="26.25" thickBot="1">
      <c r="A49" s="312" t="s">
        <v>765</v>
      </c>
      <c r="B49" s="17" t="s">
        <v>64</v>
      </c>
      <c r="C49" s="17" t="s">
        <v>65</v>
      </c>
      <c r="D49" s="17" t="s">
        <v>66</v>
      </c>
      <c r="E49" s="18">
        <v>37873</v>
      </c>
      <c r="F49" s="19" t="s">
        <v>20</v>
      </c>
      <c r="G49" s="20" t="s">
        <v>191</v>
      </c>
      <c r="H49" s="88">
        <v>937080</v>
      </c>
      <c r="I49" s="88"/>
      <c r="J49" s="88"/>
      <c r="K49" s="88"/>
      <c r="L49" s="88"/>
      <c r="M49" s="89"/>
    </row>
    <row r="50" spans="1:13" ht="25.5" customHeight="1" thickBot="1">
      <c r="A50" s="327" t="s">
        <v>200</v>
      </c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4"/>
    </row>
    <row r="51" spans="1:13" s="194" customFormat="1" ht="26.25" customHeight="1">
      <c r="A51" s="186" t="s">
        <v>16</v>
      </c>
      <c r="B51" s="187" t="s">
        <v>201</v>
      </c>
      <c r="C51" s="188" t="s">
        <v>202</v>
      </c>
      <c r="D51" s="189" t="s">
        <v>203</v>
      </c>
      <c r="E51" s="190">
        <v>35599</v>
      </c>
      <c r="F51" s="188" t="s">
        <v>211</v>
      </c>
      <c r="G51" s="191" t="s">
        <v>335</v>
      </c>
      <c r="H51" s="192">
        <v>13806327</v>
      </c>
      <c r="I51" s="192">
        <v>13806327</v>
      </c>
      <c r="J51" s="192">
        <v>13806327</v>
      </c>
      <c r="K51" s="192">
        <v>13806327</v>
      </c>
      <c r="L51" s="192">
        <v>13806327</v>
      </c>
      <c r="M51" s="193" t="s">
        <v>204</v>
      </c>
    </row>
    <row r="52" spans="1:13" s="194" customFormat="1" ht="37.5" customHeight="1">
      <c r="A52" s="195" t="s">
        <v>21</v>
      </c>
      <c r="B52" s="196" t="s">
        <v>336</v>
      </c>
      <c r="C52" s="197" t="s">
        <v>337</v>
      </c>
      <c r="D52" s="196" t="s">
        <v>207</v>
      </c>
      <c r="E52" s="198">
        <v>38974</v>
      </c>
      <c r="F52" s="198">
        <v>40799</v>
      </c>
      <c r="G52" s="199" t="s">
        <v>338</v>
      </c>
      <c r="H52" s="200">
        <v>594864</v>
      </c>
      <c r="I52" s="200">
        <v>594864</v>
      </c>
      <c r="J52" s="200">
        <v>594864</v>
      </c>
      <c r="K52" s="200">
        <v>594864</v>
      </c>
      <c r="L52" s="200">
        <v>594864</v>
      </c>
      <c r="M52" s="201" t="s">
        <v>208</v>
      </c>
    </row>
    <row r="53" spans="1:13" s="194" customFormat="1" ht="27.75" customHeight="1">
      <c r="A53" s="195" t="s">
        <v>25</v>
      </c>
      <c r="B53" s="196" t="s">
        <v>209</v>
      </c>
      <c r="C53" s="197" t="s">
        <v>210</v>
      </c>
      <c r="D53" s="196" t="s">
        <v>119</v>
      </c>
      <c r="E53" s="202">
        <v>37601</v>
      </c>
      <c r="F53" s="202" t="s">
        <v>211</v>
      </c>
      <c r="G53" s="203" t="s">
        <v>335</v>
      </c>
      <c r="H53" s="200">
        <v>193300</v>
      </c>
      <c r="I53" s="200">
        <v>193300</v>
      </c>
      <c r="J53" s="200">
        <v>193300</v>
      </c>
      <c r="K53" s="200">
        <v>193300</v>
      </c>
      <c r="L53" s="200">
        <v>193300</v>
      </c>
      <c r="M53" s="201" t="s">
        <v>208</v>
      </c>
    </row>
    <row r="54" spans="1:13" s="194" customFormat="1" ht="24.75" customHeight="1">
      <c r="A54" s="195" t="s">
        <v>28</v>
      </c>
      <c r="B54" s="196" t="s">
        <v>212</v>
      </c>
      <c r="C54" s="197" t="s">
        <v>213</v>
      </c>
      <c r="D54" s="196" t="s">
        <v>214</v>
      </c>
      <c r="E54" s="202">
        <v>35599</v>
      </c>
      <c r="F54" s="202" t="s">
        <v>211</v>
      </c>
      <c r="G54" s="203" t="s">
        <v>335</v>
      </c>
      <c r="H54" s="200">
        <v>36827</v>
      </c>
      <c r="I54" s="200">
        <v>36827</v>
      </c>
      <c r="J54" s="200">
        <v>36827</v>
      </c>
      <c r="K54" s="200">
        <v>36827</v>
      </c>
      <c r="L54" s="200">
        <v>36827</v>
      </c>
      <c r="M54" s="201" t="s">
        <v>204</v>
      </c>
    </row>
    <row r="55" spans="1:13" s="194" customFormat="1" ht="36.75" customHeight="1">
      <c r="A55" s="195" t="s">
        <v>31</v>
      </c>
      <c r="B55" s="196" t="s">
        <v>215</v>
      </c>
      <c r="C55" s="197" t="s">
        <v>216</v>
      </c>
      <c r="D55" s="196" t="s">
        <v>217</v>
      </c>
      <c r="E55" s="202">
        <v>37196</v>
      </c>
      <c r="F55" s="199" t="s">
        <v>211</v>
      </c>
      <c r="G55" s="204" t="s">
        <v>339</v>
      </c>
      <c r="H55" s="200">
        <v>7017696</v>
      </c>
      <c r="I55" s="200">
        <v>7017696</v>
      </c>
      <c r="J55" s="200">
        <v>7017696</v>
      </c>
      <c r="K55" s="200">
        <v>7017696</v>
      </c>
      <c r="L55" s="200">
        <v>7017696</v>
      </c>
      <c r="M55" s="201" t="s">
        <v>218</v>
      </c>
    </row>
    <row r="56" spans="1:13" s="194" customFormat="1" ht="24.75" customHeight="1">
      <c r="A56" s="195" t="s">
        <v>35</v>
      </c>
      <c r="B56" s="196" t="s">
        <v>219</v>
      </c>
      <c r="C56" s="197" t="s">
        <v>220</v>
      </c>
      <c r="D56" s="196" t="s">
        <v>221</v>
      </c>
      <c r="E56" s="202">
        <v>39701</v>
      </c>
      <c r="F56" s="202">
        <v>40004</v>
      </c>
      <c r="G56" s="203" t="s">
        <v>335</v>
      </c>
      <c r="H56" s="200">
        <v>3869600</v>
      </c>
      <c r="I56" s="200">
        <v>3869600</v>
      </c>
      <c r="J56" s="200">
        <v>3869600</v>
      </c>
      <c r="K56" s="200">
        <v>3869600</v>
      </c>
      <c r="L56" s="200">
        <v>3869600</v>
      </c>
      <c r="M56" s="201" t="s">
        <v>222</v>
      </c>
    </row>
    <row r="57" spans="1:13" s="194" customFormat="1" ht="24.75" customHeight="1">
      <c r="A57" s="195" t="s">
        <v>37</v>
      </c>
      <c r="B57" s="196" t="s">
        <v>223</v>
      </c>
      <c r="C57" s="197" t="s">
        <v>224</v>
      </c>
      <c r="D57" s="196" t="s">
        <v>225</v>
      </c>
      <c r="E57" s="202">
        <v>39264</v>
      </c>
      <c r="F57" s="199" t="s">
        <v>211</v>
      </c>
      <c r="G57" s="203" t="s">
        <v>340</v>
      </c>
      <c r="H57" s="200">
        <v>1728000</v>
      </c>
      <c r="I57" s="200">
        <v>1728000</v>
      </c>
      <c r="J57" s="200">
        <v>1728000</v>
      </c>
      <c r="K57" s="200">
        <v>1728000</v>
      </c>
      <c r="L57" s="200">
        <v>1728000</v>
      </c>
      <c r="M57" s="201" t="s">
        <v>226</v>
      </c>
    </row>
    <row r="58" spans="1:13" s="194" customFormat="1" ht="24.75" customHeight="1">
      <c r="A58" s="195" t="s">
        <v>41</v>
      </c>
      <c r="B58" s="196" t="s">
        <v>227</v>
      </c>
      <c r="C58" s="197" t="s">
        <v>228</v>
      </c>
      <c r="D58" s="196" t="s">
        <v>229</v>
      </c>
      <c r="E58" s="202">
        <v>39541</v>
      </c>
      <c r="F58" s="199" t="s">
        <v>211</v>
      </c>
      <c r="G58" s="203" t="s">
        <v>335</v>
      </c>
      <c r="H58" s="200">
        <v>128934</v>
      </c>
      <c r="I58" s="200">
        <v>128934</v>
      </c>
      <c r="J58" s="200">
        <v>128934</v>
      </c>
      <c r="K58" s="200">
        <v>128934</v>
      </c>
      <c r="L58" s="200">
        <v>128934</v>
      </c>
      <c r="M58" s="201" t="s">
        <v>230</v>
      </c>
    </row>
    <row r="59" spans="1:13" s="194" customFormat="1" ht="35.25" customHeight="1">
      <c r="A59" s="195" t="s">
        <v>44</v>
      </c>
      <c r="B59" s="196" t="s">
        <v>231</v>
      </c>
      <c r="C59" s="197" t="s">
        <v>232</v>
      </c>
      <c r="D59" s="196" t="s">
        <v>233</v>
      </c>
      <c r="E59" s="202">
        <v>38047</v>
      </c>
      <c r="F59" s="202" t="s">
        <v>211</v>
      </c>
      <c r="G59" s="204" t="s">
        <v>341</v>
      </c>
      <c r="H59" s="200">
        <v>360000</v>
      </c>
      <c r="I59" s="200">
        <v>360000</v>
      </c>
      <c r="J59" s="200">
        <v>360000</v>
      </c>
      <c r="K59" s="200">
        <v>360000</v>
      </c>
      <c r="L59" s="200">
        <v>360000</v>
      </c>
      <c r="M59" s="201"/>
    </row>
    <row r="60" spans="1:13" s="194" customFormat="1" ht="24.75" customHeight="1">
      <c r="A60" s="195" t="s">
        <v>48</v>
      </c>
      <c r="B60" s="196" t="s">
        <v>231</v>
      </c>
      <c r="C60" s="197" t="s">
        <v>234</v>
      </c>
      <c r="D60" s="196" t="s">
        <v>233</v>
      </c>
      <c r="E60" s="202">
        <v>35612</v>
      </c>
      <c r="F60" s="202" t="s">
        <v>211</v>
      </c>
      <c r="G60" s="203" t="s">
        <v>342</v>
      </c>
      <c r="H60" s="200">
        <v>484764</v>
      </c>
      <c r="I60" s="200">
        <v>484764</v>
      </c>
      <c r="J60" s="200">
        <v>484764</v>
      </c>
      <c r="K60" s="200">
        <v>484764</v>
      </c>
      <c r="L60" s="200">
        <v>484764</v>
      </c>
      <c r="M60" s="201" t="s">
        <v>208</v>
      </c>
    </row>
    <row r="61" spans="1:13" s="194" customFormat="1" ht="39.75" customHeight="1">
      <c r="A61" s="195" t="s">
        <v>52</v>
      </c>
      <c r="B61" s="196" t="s">
        <v>235</v>
      </c>
      <c r="C61" s="197" t="s">
        <v>236</v>
      </c>
      <c r="D61" s="196" t="s">
        <v>237</v>
      </c>
      <c r="E61" s="202">
        <v>39326</v>
      </c>
      <c r="F61" s="199" t="s">
        <v>211</v>
      </c>
      <c r="G61" s="203" t="s">
        <v>343</v>
      </c>
      <c r="H61" s="200">
        <v>184320</v>
      </c>
      <c r="I61" s="200">
        <v>216000</v>
      </c>
      <c r="J61" s="200">
        <v>216000</v>
      </c>
      <c r="K61" s="200">
        <v>216000</v>
      </c>
      <c r="L61" s="200">
        <v>216000</v>
      </c>
      <c r="M61" s="201" t="s">
        <v>238</v>
      </c>
    </row>
    <row r="62" spans="1:13" s="194" customFormat="1" ht="24.75" customHeight="1">
      <c r="A62" s="195" t="s">
        <v>53</v>
      </c>
      <c r="B62" s="196" t="s">
        <v>239</v>
      </c>
      <c r="C62" s="197" t="s">
        <v>240</v>
      </c>
      <c r="D62" s="196" t="s">
        <v>241</v>
      </c>
      <c r="E62" s="202">
        <v>39337</v>
      </c>
      <c r="F62" s="199" t="s">
        <v>211</v>
      </c>
      <c r="G62" s="203" t="s">
        <v>344</v>
      </c>
      <c r="H62" s="200">
        <v>11860068</v>
      </c>
      <c r="I62" s="200">
        <v>11860068</v>
      </c>
      <c r="J62" s="200">
        <v>11860068</v>
      </c>
      <c r="K62" s="200">
        <v>11860068</v>
      </c>
      <c r="L62" s="200">
        <v>11860068</v>
      </c>
      <c r="M62" s="201" t="s">
        <v>222</v>
      </c>
    </row>
    <row r="63" spans="1:13" s="194" customFormat="1" ht="24.75" customHeight="1">
      <c r="A63" s="195" t="s">
        <v>56</v>
      </c>
      <c r="B63" s="196" t="s">
        <v>242</v>
      </c>
      <c r="C63" s="197" t="s">
        <v>243</v>
      </c>
      <c r="D63" s="196" t="s">
        <v>244</v>
      </c>
      <c r="E63" s="202">
        <v>39356</v>
      </c>
      <c r="F63" s="199" t="s">
        <v>211</v>
      </c>
      <c r="G63" s="203" t="s">
        <v>344</v>
      </c>
      <c r="H63" s="200">
        <v>660260</v>
      </c>
      <c r="I63" s="200">
        <v>660260</v>
      </c>
      <c r="J63" s="200">
        <v>660260</v>
      </c>
      <c r="K63" s="200">
        <v>660260</v>
      </c>
      <c r="L63" s="200">
        <v>660260</v>
      </c>
      <c r="M63" s="201" t="s">
        <v>245</v>
      </c>
    </row>
    <row r="64" spans="1:13" s="182" customFormat="1" ht="24.75" customHeight="1">
      <c r="A64" s="195" t="s">
        <v>60</v>
      </c>
      <c r="B64" s="196" t="s">
        <v>346</v>
      </c>
      <c r="C64" s="197" t="s">
        <v>347</v>
      </c>
      <c r="D64" s="205" t="s">
        <v>233</v>
      </c>
      <c r="E64" s="202">
        <v>39066</v>
      </c>
      <c r="F64" s="199" t="s">
        <v>211</v>
      </c>
      <c r="G64" s="203">
        <v>0</v>
      </c>
      <c r="H64" s="206">
        <v>0</v>
      </c>
      <c r="I64" s="206">
        <v>0</v>
      </c>
      <c r="J64" s="206">
        <v>0</v>
      </c>
      <c r="K64" s="206">
        <v>0</v>
      </c>
      <c r="L64" s="206">
        <v>0</v>
      </c>
      <c r="M64" s="207" t="s">
        <v>208</v>
      </c>
    </row>
    <row r="65" spans="1:13" s="182" customFormat="1" ht="35.25" customHeight="1">
      <c r="A65" s="195" t="s">
        <v>63</v>
      </c>
      <c r="B65" s="196" t="s">
        <v>348</v>
      </c>
      <c r="C65" s="197" t="s">
        <v>349</v>
      </c>
      <c r="D65" s="205" t="s">
        <v>350</v>
      </c>
      <c r="E65" s="202">
        <v>39448</v>
      </c>
      <c r="F65" s="199" t="s">
        <v>211</v>
      </c>
      <c r="G65" s="203" t="s">
        <v>351</v>
      </c>
      <c r="H65" s="206">
        <v>243792</v>
      </c>
      <c r="I65" s="206">
        <v>243792</v>
      </c>
      <c r="J65" s="206">
        <v>243792</v>
      </c>
      <c r="K65" s="206">
        <v>243792</v>
      </c>
      <c r="L65" s="206">
        <v>243792</v>
      </c>
      <c r="M65" s="207" t="s">
        <v>222</v>
      </c>
    </row>
    <row r="66" spans="1:13" s="182" customFormat="1" ht="29.25" customHeight="1">
      <c r="A66" s="195" t="s">
        <v>67</v>
      </c>
      <c r="B66" s="196" t="s">
        <v>352</v>
      </c>
      <c r="C66" s="197" t="s">
        <v>353</v>
      </c>
      <c r="D66" s="205" t="s">
        <v>354</v>
      </c>
      <c r="E66" s="208" t="s">
        <v>355</v>
      </c>
      <c r="F66" s="199" t="s">
        <v>211</v>
      </c>
      <c r="G66" s="204" t="s">
        <v>356</v>
      </c>
      <c r="H66" s="206">
        <v>53139932</v>
      </c>
      <c r="I66" s="206">
        <v>53139932</v>
      </c>
      <c r="J66" s="206">
        <v>53139932</v>
      </c>
      <c r="K66" s="206">
        <v>53139932</v>
      </c>
      <c r="L66" s="206">
        <v>53139932</v>
      </c>
      <c r="M66" s="209" t="s">
        <v>357</v>
      </c>
    </row>
    <row r="67" spans="1:13" s="182" customFormat="1" ht="37.5" customHeight="1">
      <c r="A67" s="195" t="s">
        <v>376</v>
      </c>
      <c r="B67" s="196" t="s">
        <v>358</v>
      </c>
      <c r="C67" s="197" t="s">
        <v>359</v>
      </c>
      <c r="D67" s="205" t="s">
        <v>217</v>
      </c>
      <c r="E67" s="208">
        <v>39814</v>
      </c>
      <c r="F67" s="202">
        <v>40178</v>
      </c>
      <c r="G67" s="204" t="s">
        <v>360</v>
      </c>
      <c r="H67" s="206">
        <v>480000</v>
      </c>
      <c r="I67" s="206">
        <v>0</v>
      </c>
      <c r="J67" s="206">
        <v>0</v>
      </c>
      <c r="K67" s="206">
        <v>0</v>
      </c>
      <c r="L67" s="206">
        <v>0</v>
      </c>
      <c r="M67" s="209" t="s">
        <v>361</v>
      </c>
    </row>
    <row r="68" spans="1:13" s="182" customFormat="1" ht="37.5" customHeight="1">
      <c r="A68" s="195" t="s">
        <v>377</v>
      </c>
      <c r="B68" s="196" t="s">
        <v>362</v>
      </c>
      <c r="C68" s="197" t="s">
        <v>363</v>
      </c>
      <c r="D68" s="205" t="s">
        <v>312</v>
      </c>
      <c r="E68" s="208">
        <v>39814</v>
      </c>
      <c r="F68" s="199" t="s">
        <v>211</v>
      </c>
      <c r="G68" s="203" t="s">
        <v>364</v>
      </c>
      <c r="H68" s="206">
        <v>270386</v>
      </c>
      <c r="I68" s="206">
        <v>270386</v>
      </c>
      <c r="J68" s="206">
        <v>270386</v>
      </c>
      <c r="K68" s="206">
        <v>270386</v>
      </c>
      <c r="L68" s="206">
        <v>270386</v>
      </c>
      <c r="M68" s="207" t="s">
        <v>365</v>
      </c>
    </row>
    <row r="69" spans="1:13" s="182" customFormat="1" ht="37.5" customHeight="1">
      <c r="A69" s="195" t="s">
        <v>378</v>
      </c>
      <c r="B69" s="196" t="s">
        <v>362</v>
      </c>
      <c r="C69" s="197" t="s">
        <v>366</v>
      </c>
      <c r="D69" s="205" t="s">
        <v>312</v>
      </c>
      <c r="E69" s="208">
        <v>39814</v>
      </c>
      <c r="F69" s="199" t="s">
        <v>211</v>
      </c>
      <c r="G69" s="203" t="s">
        <v>367</v>
      </c>
      <c r="H69" s="206">
        <v>448725</v>
      </c>
      <c r="I69" s="206">
        <v>448725</v>
      </c>
      <c r="J69" s="206">
        <v>448725</v>
      </c>
      <c r="K69" s="206">
        <v>448725</v>
      </c>
      <c r="L69" s="206">
        <v>448725</v>
      </c>
      <c r="M69" s="207" t="s">
        <v>365</v>
      </c>
    </row>
    <row r="70" spans="1:13" s="210" customFormat="1" ht="39" customHeight="1">
      <c r="A70" s="195" t="s">
        <v>379</v>
      </c>
      <c r="B70" s="196" t="s">
        <v>362</v>
      </c>
      <c r="C70" s="197" t="s">
        <v>368</v>
      </c>
      <c r="D70" s="205" t="s">
        <v>312</v>
      </c>
      <c r="E70" s="208">
        <v>37535</v>
      </c>
      <c r="F70" s="199" t="s">
        <v>211</v>
      </c>
      <c r="G70" s="204" t="s">
        <v>369</v>
      </c>
      <c r="H70" s="206">
        <v>496800</v>
      </c>
      <c r="I70" s="206">
        <v>496800</v>
      </c>
      <c r="J70" s="206">
        <v>496800</v>
      </c>
      <c r="K70" s="206">
        <v>496800</v>
      </c>
      <c r="L70" s="206">
        <v>496800</v>
      </c>
      <c r="M70" s="207" t="s">
        <v>222</v>
      </c>
    </row>
    <row r="71" spans="1:13" s="212" customFormat="1" ht="24.75" customHeight="1" thickBot="1">
      <c r="A71" s="195" t="s">
        <v>380</v>
      </c>
      <c r="B71" s="196" t="s">
        <v>370</v>
      </c>
      <c r="C71" s="197" t="s">
        <v>371</v>
      </c>
      <c r="D71" s="205" t="s">
        <v>372</v>
      </c>
      <c r="E71" s="208">
        <v>39832</v>
      </c>
      <c r="F71" s="199" t="s">
        <v>373</v>
      </c>
      <c r="G71" s="204" t="s">
        <v>374</v>
      </c>
      <c r="H71" s="211" t="s">
        <v>375</v>
      </c>
      <c r="I71" s="211" t="s">
        <v>375</v>
      </c>
      <c r="J71" s="211" t="s">
        <v>375</v>
      </c>
      <c r="K71" s="211" t="s">
        <v>375</v>
      </c>
      <c r="L71" s="211" t="s">
        <v>375</v>
      </c>
      <c r="M71" s="207"/>
    </row>
    <row r="72" spans="1:13" s="194" customFormat="1" ht="42.75" customHeight="1" thickBot="1">
      <c r="A72" s="213" t="s">
        <v>381</v>
      </c>
      <c r="B72" s="214" t="s">
        <v>246</v>
      </c>
      <c r="C72" s="215" t="s">
        <v>247</v>
      </c>
      <c r="D72" s="214" t="s">
        <v>225</v>
      </c>
      <c r="E72" s="216">
        <v>39692</v>
      </c>
      <c r="F72" s="217" t="s">
        <v>211</v>
      </c>
      <c r="G72" s="218" t="s">
        <v>345</v>
      </c>
      <c r="H72" s="219">
        <v>45533</v>
      </c>
      <c r="I72" s="219">
        <v>45533</v>
      </c>
      <c r="J72" s="219">
        <v>45533</v>
      </c>
      <c r="K72" s="219">
        <v>45533</v>
      </c>
      <c r="L72" s="219">
        <v>45533</v>
      </c>
      <c r="M72" s="220" t="s">
        <v>204</v>
      </c>
    </row>
    <row r="73" spans="1:13" s="372" customFormat="1" ht="44.25" customHeight="1">
      <c r="A73" s="186" t="s">
        <v>399</v>
      </c>
      <c r="B73" s="187" t="s">
        <v>733</v>
      </c>
      <c r="C73" s="368" t="s">
        <v>734</v>
      </c>
      <c r="D73" s="189" t="s">
        <v>727</v>
      </c>
      <c r="E73" s="190">
        <v>39430</v>
      </c>
      <c r="F73" s="190">
        <v>41578</v>
      </c>
      <c r="G73" s="369">
        <v>13177871</v>
      </c>
      <c r="H73" s="370"/>
      <c r="I73" s="370"/>
      <c r="J73" s="370"/>
      <c r="K73" s="370"/>
      <c r="L73" s="370"/>
      <c r="M73" s="371" t="s">
        <v>735</v>
      </c>
    </row>
    <row r="74" spans="1:13" s="379" customFormat="1" ht="37.5" customHeight="1">
      <c r="A74" s="195" t="s">
        <v>402</v>
      </c>
      <c r="B74" s="196" t="s">
        <v>733</v>
      </c>
      <c r="C74" s="373" t="s">
        <v>736</v>
      </c>
      <c r="D74" s="374" t="s">
        <v>727</v>
      </c>
      <c r="E74" s="375">
        <v>39430</v>
      </c>
      <c r="F74" s="375">
        <v>41578</v>
      </c>
      <c r="G74" s="376">
        <v>3212277</v>
      </c>
      <c r="H74" s="377"/>
      <c r="I74" s="377"/>
      <c r="J74" s="377"/>
      <c r="K74" s="377"/>
      <c r="L74" s="377"/>
      <c r="M74" s="378" t="s">
        <v>737</v>
      </c>
    </row>
    <row r="75" spans="1:13" s="379" customFormat="1" ht="37.5" customHeight="1">
      <c r="A75" s="195" t="s">
        <v>405</v>
      </c>
      <c r="B75" s="196" t="s">
        <v>733</v>
      </c>
      <c r="C75" s="373" t="s">
        <v>738</v>
      </c>
      <c r="D75" s="374" t="s">
        <v>727</v>
      </c>
      <c r="E75" s="375">
        <v>39948</v>
      </c>
      <c r="F75" s="375">
        <v>41945</v>
      </c>
      <c r="G75" s="376">
        <v>380000</v>
      </c>
      <c r="H75" s="377"/>
      <c r="I75" s="377"/>
      <c r="J75" s="377"/>
      <c r="K75" s="377"/>
      <c r="L75" s="377"/>
      <c r="M75" s="378" t="s">
        <v>737</v>
      </c>
    </row>
    <row r="76" spans="1:13" s="379" customFormat="1" ht="42" customHeight="1">
      <c r="A76" s="195" t="s">
        <v>407</v>
      </c>
      <c r="B76" s="196" t="s">
        <v>739</v>
      </c>
      <c r="C76" s="197" t="s">
        <v>740</v>
      </c>
      <c r="D76" s="196" t="s">
        <v>727</v>
      </c>
      <c r="E76" s="202">
        <v>39203</v>
      </c>
      <c r="F76" s="202">
        <v>41409</v>
      </c>
      <c r="G76" s="380">
        <v>14758839</v>
      </c>
      <c r="H76" s="381"/>
      <c r="I76" s="381"/>
      <c r="J76" s="381"/>
      <c r="K76" s="381"/>
      <c r="L76" s="381"/>
      <c r="M76" s="382" t="s">
        <v>741</v>
      </c>
    </row>
    <row r="77" spans="1:13" s="379" customFormat="1" ht="42" customHeight="1">
      <c r="A77" s="195" t="s">
        <v>410</v>
      </c>
      <c r="B77" s="196" t="s">
        <v>739</v>
      </c>
      <c r="C77" s="197" t="s">
        <v>742</v>
      </c>
      <c r="D77" s="196" t="s">
        <v>727</v>
      </c>
      <c r="E77" s="202">
        <v>38848</v>
      </c>
      <c r="F77" s="202">
        <v>41060</v>
      </c>
      <c r="G77" s="380">
        <v>10472117</v>
      </c>
      <c r="H77" s="381"/>
      <c r="I77" s="381"/>
      <c r="J77" s="381"/>
      <c r="K77" s="381"/>
      <c r="L77" s="381"/>
      <c r="M77" s="383" t="s">
        <v>741</v>
      </c>
    </row>
    <row r="78" spans="1:13" s="379" customFormat="1" ht="39.75" customHeight="1">
      <c r="A78" s="195" t="s">
        <v>413</v>
      </c>
      <c r="B78" s="196" t="s">
        <v>733</v>
      </c>
      <c r="C78" s="197" t="s">
        <v>743</v>
      </c>
      <c r="D78" s="196" t="s">
        <v>727</v>
      </c>
      <c r="E78" s="202">
        <v>39573</v>
      </c>
      <c r="F78" s="202">
        <v>40178</v>
      </c>
      <c r="G78" s="380">
        <v>37440000</v>
      </c>
      <c r="H78" s="381"/>
      <c r="I78" s="381"/>
      <c r="J78" s="381"/>
      <c r="K78" s="381"/>
      <c r="L78" s="381"/>
      <c r="M78" s="383" t="s">
        <v>744</v>
      </c>
    </row>
    <row r="79" spans="1:13" s="379" customFormat="1" ht="78" customHeight="1">
      <c r="A79" s="195" t="s">
        <v>416</v>
      </c>
      <c r="B79" s="24" t="s">
        <v>745</v>
      </c>
      <c r="C79" s="6" t="s">
        <v>746</v>
      </c>
      <c r="D79" s="196" t="s">
        <v>727</v>
      </c>
      <c r="E79" s="202">
        <v>38285</v>
      </c>
      <c r="F79" s="202">
        <v>40178</v>
      </c>
      <c r="G79" s="380">
        <v>5786467</v>
      </c>
      <c r="H79" s="381"/>
      <c r="I79" s="381"/>
      <c r="J79" s="381"/>
      <c r="K79" s="381"/>
      <c r="L79" s="381"/>
      <c r="M79" s="382" t="s">
        <v>735</v>
      </c>
    </row>
    <row r="80" spans="1:13" s="379" customFormat="1" ht="72" customHeight="1">
      <c r="A80" s="195" t="s">
        <v>419</v>
      </c>
      <c r="B80" s="24" t="s">
        <v>79</v>
      </c>
      <c r="C80" s="6" t="s">
        <v>747</v>
      </c>
      <c r="D80" s="196" t="s">
        <v>727</v>
      </c>
      <c r="E80" s="202">
        <v>38462</v>
      </c>
      <c r="F80" s="202">
        <v>40451</v>
      </c>
      <c r="G80" s="380">
        <v>10415448</v>
      </c>
      <c r="H80" s="381"/>
      <c r="I80" s="381"/>
      <c r="J80" s="381"/>
      <c r="K80" s="381"/>
      <c r="L80" s="381"/>
      <c r="M80" s="382" t="s">
        <v>735</v>
      </c>
    </row>
    <row r="81" spans="1:13" s="379" customFormat="1" ht="67.5" customHeight="1">
      <c r="A81" s="195" t="s">
        <v>422</v>
      </c>
      <c r="B81" s="24" t="s">
        <v>79</v>
      </c>
      <c r="C81" s="6" t="s">
        <v>748</v>
      </c>
      <c r="D81" s="196" t="s">
        <v>727</v>
      </c>
      <c r="E81" s="202">
        <v>38523</v>
      </c>
      <c r="F81" s="202">
        <v>40816</v>
      </c>
      <c r="G81" s="380">
        <v>2205000</v>
      </c>
      <c r="H81" s="381"/>
      <c r="I81" s="381"/>
      <c r="J81" s="381"/>
      <c r="K81" s="381"/>
      <c r="L81" s="381"/>
      <c r="M81" s="382" t="s">
        <v>735</v>
      </c>
    </row>
    <row r="82" spans="1:13" s="379" customFormat="1" ht="66.75" customHeight="1">
      <c r="A82" s="195" t="s">
        <v>425</v>
      </c>
      <c r="B82" s="24" t="s">
        <v>83</v>
      </c>
      <c r="C82" s="6" t="s">
        <v>749</v>
      </c>
      <c r="D82" s="196" t="s">
        <v>727</v>
      </c>
      <c r="E82" s="202">
        <v>38947</v>
      </c>
      <c r="F82" s="202">
        <v>40908</v>
      </c>
      <c r="G82" s="380">
        <v>11556000</v>
      </c>
      <c r="H82" s="381"/>
      <c r="I82" s="381"/>
      <c r="J82" s="381"/>
      <c r="K82" s="381"/>
      <c r="L82" s="381"/>
      <c r="M82" s="382" t="s">
        <v>735</v>
      </c>
    </row>
    <row r="83" spans="1:13" s="379" customFormat="1" ht="69" customHeight="1">
      <c r="A83" s="195" t="s">
        <v>427</v>
      </c>
      <c r="B83" s="24" t="s">
        <v>750</v>
      </c>
      <c r="C83" s="6" t="s">
        <v>751</v>
      </c>
      <c r="D83" s="196" t="s">
        <v>727</v>
      </c>
      <c r="E83" s="202">
        <v>39356</v>
      </c>
      <c r="F83" s="202">
        <v>41287</v>
      </c>
      <c r="G83" s="203">
        <v>6984600</v>
      </c>
      <c r="H83" s="381"/>
      <c r="I83" s="381"/>
      <c r="J83" s="381"/>
      <c r="K83" s="381"/>
      <c r="L83" s="381"/>
      <c r="M83" s="382" t="s">
        <v>735</v>
      </c>
    </row>
    <row r="84" spans="1:13" s="379" customFormat="1" ht="66" customHeight="1">
      <c r="A84" s="195" t="s">
        <v>429</v>
      </c>
      <c r="B84" s="24" t="s">
        <v>752</v>
      </c>
      <c r="C84" s="6" t="s">
        <v>753</v>
      </c>
      <c r="D84" s="196" t="s">
        <v>727</v>
      </c>
      <c r="E84" s="202">
        <v>39696</v>
      </c>
      <c r="F84" s="202">
        <v>41670</v>
      </c>
      <c r="G84" s="203">
        <v>15500000</v>
      </c>
      <c r="H84" s="381"/>
      <c r="I84" s="381"/>
      <c r="J84" s="381"/>
      <c r="K84" s="381"/>
      <c r="L84" s="381"/>
      <c r="M84" s="382" t="s">
        <v>735</v>
      </c>
    </row>
    <row r="85" spans="1:13" s="379" customFormat="1" ht="54.75" customHeight="1">
      <c r="A85" s="195" t="s">
        <v>431</v>
      </c>
      <c r="B85" s="384" t="s">
        <v>754</v>
      </c>
      <c r="C85" s="197" t="s">
        <v>755</v>
      </c>
      <c r="D85" s="196" t="s">
        <v>727</v>
      </c>
      <c r="E85" s="202">
        <v>39688</v>
      </c>
      <c r="F85" s="202">
        <v>39994</v>
      </c>
      <c r="G85" s="203">
        <v>441000</v>
      </c>
      <c r="H85" s="381"/>
      <c r="I85" s="381"/>
      <c r="J85" s="381"/>
      <c r="K85" s="381"/>
      <c r="L85" s="381"/>
      <c r="M85" s="385"/>
    </row>
    <row r="86" spans="1:13" s="379" customFormat="1" ht="24.75" customHeight="1">
      <c r="A86" s="195" t="s">
        <v>434</v>
      </c>
      <c r="B86" s="384" t="s">
        <v>386</v>
      </c>
      <c r="C86" s="197" t="s">
        <v>756</v>
      </c>
      <c r="D86" s="196" t="s">
        <v>727</v>
      </c>
      <c r="E86" s="202">
        <v>39527</v>
      </c>
      <c r="F86" s="202">
        <v>41593</v>
      </c>
      <c r="G86" s="203">
        <v>2779500</v>
      </c>
      <c r="H86" s="381"/>
      <c r="I86" s="381"/>
      <c r="J86" s="381"/>
      <c r="K86" s="381"/>
      <c r="L86" s="381"/>
      <c r="M86" s="382" t="s">
        <v>757</v>
      </c>
    </row>
    <row r="87" spans="1:13" s="379" customFormat="1" ht="37.5" customHeight="1">
      <c r="A87" s="195" t="s">
        <v>438</v>
      </c>
      <c r="B87" s="384" t="s">
        <v>386</v>
      </c>
      <c r="C87" s="197" t="s">
        <v>758</v>
      </c>
      <c r="D87" s="196" t="s">
        <v>727</v>
      </c>
      <c r="E87" s="202">
        <v>39527</v>
      </c>
      <c r="F87" s="202">
        <v>41593</v>
      </c>
      <c r="G87" s="203">
        <v>1685829</v>
      </c>
      <c r="H87" s="381"/>
      <c r="I87" s="381"/>
      <c r="J87" s="381"/>
      <c r="K87" s="381"/>
      <c r="L87" s="381"/>
      <c r="M87" s="382" t="s">
        <v>757</v>
      </c>
    </row>
    <row r="88" spans="1:13" s="379" customFormat="1" ht="37.5" customHeight="1">
      <c r="A88" s="195" t="s">
        <v>442</v>
      </c>
      <c r="B88" s="384" t="s">
        <v>386</v>
      </c>
      <c r="C88" s="197" t="s">
        <v>759</v>
      </c>
      <c r="D88" s="196" t="s">
        <v>727</v>
      </c>
      <c r="E88" s="202">
        <v>39784</v>
      </c>
      <c r="F88" s="202">
        <v>40014</v>
      </c>
      <c r="G88" s="203">
        <v>1446800</v>
      </c>
      <c r="H88" s="381"/>
      <c r="I88" s="381"/>
      <c r="J88" s="381"/>
      <c r="K88" s="381"/>
      <c r="L88" s="381"/>
      <c r="M88" s="382" t="s">
        <v>757</v>
      </c>
    </row>
    <row r="89" spans="1:13" s="379" customFormat="1" ht="37.5" customHeight="1">
      <c r="A89" s="195" t="s">
        <v>445</v>
      </c>
      <c r="B89" s="384" t="s">
        <v>386</v>
      </c>
      <c r="C89" s="197" t="s">
        <v>760</v>
      </c>
      <c r="D89" s="196" t="s">
        <v>727</v>
      </c>
      <c r="E89" s="202">
        <v>39784</v>
      </c>
      <c r="F89" s="202">
        <v>40014</v>
      </c>
      <c r="G89" s="203">
        <v>1093200</v>
      </c>
      <c r="H89" s="381"/>
      <c r="I89" s="381"/>
      <c r="J89" s="381"/>
      <c r="K89" s="381"/>
      <c r="L89" s="381"/>
      <c r="M89" s="382" t="s">
        <v>757</v>
      </c>
    </row>
    <row r="90" spans="1:13" s="379" customFormat="1" ht="66.75" customHeight="1">
      <c r="A90" s="195" t="s">
        <v>449</v>
      </c>
      <c r="B90" s="384" t="s">
        <v>386</v>
      </c>
      <c r="C90" s="197" t="s">
        <v>761</v>
      </c>
      <c r="D90" s="196" t="s">
        <v>727</v>
      </c>
      <c r="E90" s="202">
        <v>39917</v>
      </c>
      <c r="F90" s="202">
        <v>40390</v>
      </c>
      <c r="G90" s="203">
        <v>500000</v>
      </c>
      <c r="H90" s="381"/>
      <c r="I90" s="381"/>
      <c r="J90" s="381"/>
      <c r="K90" s="381"/>
      <c r="L90" s="381"/>
      <c r="M90" s="382"/>
    </row>
    <row r="91" spans="1:13" s="379" customFormat="1" ht="37.5" customHeight="1">
      <c r="A91" s="195" t="s">
        <v>451</v>
      </c>
      <c r="B91" s="384" t="s">
        <v>762</v>
      </c>
      <c r="C91" s="197" t="s">
        <v>763</v>
      </c>
      <c r="D91" s="196" t="s">
        <v>727</v>
      </c>
      <c r="E91" s="202">
        <v>38986</v>
      </c>
      <c r="F91" s="202">
        <v>41639</v>
      </c>
      <c r="G91" s="203">
        <v>14780000</v>
      </c>
      <c r="H91" s="381"/>
      <c r="I91" s="381"/>
      <c r="J91" s="381"/>
      <c r="K91" s="381"/>
      <c r="L91" s="381"/>
      <c r="M91" s="382" t="s">
        <v>764</v>
      </c>
    </row>
    <row r="92" spans="1:13" s="379" customFormat="1" ht="37.5" customHeight="1">
      <c r="A92" s="195" t="s">
        <v>765</v>
      </c>
      <c r="B92" s="384" t="s">
        <v>766</v>
      </c>
      <c r="C92" s="197" t="s">
        <v>767</v>
      </c>
      <c r="D92" s="196" t="s">
        <v>727</v>
      </c>
      <c r="E92" s="202">
        <v>38727</v>
      </c>
      <c r="F92" s="202">
        <v>40739</v>
      </c>
      <c r="G92" s="203">
        <v>1052516</v>
      </c>
      <c r="H92" s="381"/>
      <c r="I92" s="381"/>
      <c r="J92" s="381"/>
      <c r="K92" s="381"/>
      <c r="L92" s="381"/>
      <c r="M92" s="382" t="s">
        <v>768</v>
      </c>
    </row>
    <row r="93" spans="1:13" s="379" customFormat="1" ht="37.5" customHeight="1">
      <c r="A93" s="195" t="s">
        <v>769</v>
      </c>
      <c r="B93" s="384" t="s">
        <v>770</v>
      </c>
      <c r="C93" s="197" t="s">
        <v>771</v>
      </c>
      <c r="D93" s="196" t="s">
        <v>772</v>
      </c>
      <c r="E93" s="202">
        <v>39129</v>
      </c>
      <c r="F93" s="202">
        <v>39921</v>
      </c>
      <c r="G93" s="203">
        <v>372018</v>
      </c>
      <c r="H93" s="203">
        <v>372018</v>
      </c>
      <c r="I93" s="381"/>
      <c r="J93" s="381"/>
      <c r="K93" s="381"/>
      <c r="L93" s="381"/>
      <c r="M93" s="382"/>
    </row>
    <row r="94" spans="1:13" s="379" customFormat="1" ht="37.5" customHeight="1">
      <c r="A94" s="195" t="s">
        <v>773</v>
      </c>
      <c r="B94" s="384" t="s">
        <v>774</v>
      </c>
      <c r="C94" s="197" t="s">
        <v>771</v>
      </c>
      <c r="D94" s="196" t="s">
        <v>772</v>
      </c>
      <c r="E94" s="202">
        <v>39263</v>
      </c>
      <c r="F94" s="202">
        <v>40833</v>
      </c>
      <c r="G94" s="203">
        <v>2411793</v>
      </c>
      <c r="H94" s="381">
        <v>862680</v>
      </c>
      <c r="I94" s="381">
        <v>862680</v>
      </c>
      <c r="J94" s="381">
        <v>686433</v>
      </c>
      <c r="K94" s="381"/>
      <c r="L94" s="381"/>
      <c r="M94" s="382"/>
    </row>
    <row r="95" spans="1:13" s="379" customFormat="1" ht="37.5" customHeight="1">
      <c r="A95" s="195" t="s">
        <v>775</v>
      </c>
      <c r="B95" s="384" t="s">
        <v>776</v>
      </c>
      <c r="C95" s="197" t="s">
        <v>771</v>
      </c>
      <c r="D95" s="196" t="s">
        <v>772</v>
      </c>
      <c r="E95" s="202">
        <v>39173</v>
      </c>
      <c r="F95" s="202">
        <v>40407</v>
      </c>
      <c r="G95" s="203">
        <v>1892479</v>
      </c>
      <c r="H95" s="381">
        <v>1161720</v>
      </c>
      <c r="I95" s="381">
        <v>730759</v>
      </c>
      <c r="J95" s="381"/>
      <c r="K95" s="381"/>
      <c r="L95" s="381"/>
      <c r="M95" s="382"/>
    </row>
    <row r="96" spans="1:13" s="379" customFormat="1" ht="37.5" customHeight="1">
      <c r="A96" s="195" t="s">
        <v>777</v>
      </c>
      <c r="B96" s="384" t="s">
        <v>778</v>
      </c>
      <c r="C96" s="197" t="s">
        <v>771</v>
      </c>
      <c r="D96" s="196" t="s">
        <v>772</v>
      </c>
      <c r="E96" s="202">
        <v>39812</v>
      </c>
      <c r="F96" s="202">
        <v>40714</v>
      </c>
      <c r="G96" s="203">
        <v>2137426</v>
      </c>
      <c r="H96" s="381">
        <v>870887</v>
      </c>
      <c r="I96" s="381">
        <v>870887</v>
      </c>
      <c r="J96" s="381">
        <v>395652</v>
      </c>
      <c r="K96" s="381"/>
      <c r="L96" s="381"/>
      <c r="M96" s="382"/>
    </row>
    <row r="97" spans="1:13" s="379" customFormat="1" ht="37.5" customHeight="1">
      <c r="A97" s="195" t="s">
        <v>779</v>
      </c>
      <c r="B97" s="384" t="s">
        <v>780</v>
      </c>
      <c r="C97" s="197" t="s">
        <v>771</v>
      </c>
      <c r="D97" s="196" t="s">
        <v>772</v>
      </c>
      <c r="E97" s="202">
        <v>39263</v>
      </c>
      <c r="F97" s="202">
        <v>40810</v>
      </c>
      <c r="G97" s="203">
        <v>4042369</v>
      </c>
      <c r="H97" s="381">
        <v>1480080</v>
      </c>
      <c r="I97" s="381">
        <v>1480080</v>
      </c>
      <c r="J97" s="381">
        <v>1082209</v>
      </c>
      <c r="K97" s="381"/>
      <c r="L97" s="381"/>
      <c r="M97" s="382"/>
    </row>
    <row r="98" spans="1:13" s="379" customFormat="1" ht="37.5" customHeight="1">
      <c r="A98" s="195" t="s">
        <v>781</v>
      </c>
      <c r="B98" s="384" t="s">
        <v>782</v>
      </c>
      <c r="C98" s="197" t="s">
        <v>771</v>
      </c>
      <c r="D98" s="196" t="s">
        <v>772</v>
      </c>
      <c r="E98" s="202">
        <v>39637</v>
      </c>
      <c r="F98" s="202">
        <v>40284</v>
      </c>
      <c r="G98" s="203">
        <v>1183616</v>
      </c>
      <c r="H98" s="381">
        <v>915396</v>
      </c>
      <c r="I98" s="381">
        <v>268220</v>
      </c>
      <c r="J98" s="381"/>
      <c r="K98" s="381"/>
      <c r="L98" s="381"/>
      <c r="M98" s="382"/>
    </row>
    <row r="99" spans="1:13" s="379" customFormat="1" ht="37.5" customHeight="1">
      <c r="A99" s="195" t="s">
        <v>783</v>
      </c>
      <c r="B99" s="384" t="s">
        <v>784</v>
      </c>
      <c r="C99" s="197" t="s">
        <v>771</v>
      </c>
      <c r="D99" s="196" t="s">
        <v>772</v>
      </c>
      <c r="E99" s="202">
        <v>39264</v>
      </c>
      <c r="F99" s="202">
        <v>40812</v>
      </c>
      <c r="G99" s="203">
        <v>2298708</v>
      </c>
      <c r="H99" s="381">
        <v>840000</v>
      </c>
      <c r="I99" s="381">
        <v>840000</v>
      </c>
      <c r="J99" s="381">
        <v>618708</v>
      </c>
      <c r="K99" s="381"/>
      <c r="L99" s="381"/>
      <c r="M99" s="382"/>
    </row>
    <row r="100" spans="1:13" s="379" customFormat="1" ht="37.5" customHeight="1">
      <c r="A100" s="195" t="s">
        <v>785</v>
      </c>
      <c r="B100" s="384" t="s">
        <v>786</v>
      </c>
      <c r="C100" s="197" t="s">
        <v>771</v>
      </c>
      <c r="D100" s="196" t="s">
        <v>772</v>
      </c>
      <c r="E100" s="202">
        <v>39658</v>
      </c>
      <c r="F100" s="202">
        <v>40906</v>
      </c>
      <c r="G100" s="203">
        <v>4882284</v>
      </c>
      <c r="H100" s="381">
        <v>1627428</v>
      </c>
      <c r="I100" s="381">
        <v>1627428</v>
      </c>
      <c r="J100" s="381">
        <v>1627428</v>
      </c>
      <c r="K100" s="381"/>
      <c r="L100" s="381"/>
      <c r="M100" s="382"/>
    </row>
    <row r="101" spans="1:13" s="379" customFormat="1" ht="37.5" customHeight="1">
      <c r="A101" s="195" t="s">
        <v>787</v>
      </c>
      <c r="B101" s="384" t="s">
        <v>788</v>
      </c>
      <c r="C101" s="197" t="s">
        <v>771</v>
      </c>
      <c r="D101" s="196" t="s">
        <v>772</v>
      </c>
      <c r="E101" s="202">
        <v>39695</v>
      </c>
      <c r="F101" s="202">
        <v>41520</v>
      </c>
      <c r="G101" s="203">
        <v>3801117</v>
      </c>
      <c r="H101" s="381">
        <v>813120</v>
      </c>
      <c r="I101" s="381">
        <v>813120</v>
      </c>
      <c r="J101" s="381">
        <v>813120</v>
      </c>
      <c r="K101" s="381">
        <v>813120</v>
      </c>
      <c r="L101" s="381">
        <v>548637</v>
      </c>
      <c r="M101" s="382"/>
    </row>
    <row r="102" spans="1:13" s="379" customFormat="1" ht="37.5" customHeight="1">
      <c r="A102" s="195" t="s">
        <v>789</v>
      </c>
      <c r="B102" s="384" t="s">
        <v>790</v>
      </c>
      <c r="C102" s="197" t="s">
        <v>771</v>
      </c>
      <c r="D102" s="196" t="s">
        <v>772</v>
      </c>
      <c r="E102" s="202">
        <v>39203</v>
      </c>
      <c r="F102" s="202">
        <v>41029</v>
      </c>
      <c r="G102" s="203">
        <v>8112652</v>
      </c>
      <c r="H102" s="381">
        <v>2435760</v>
      </c>
      <c r="I102" s="381">
        <v>2435760</v>
      </c>
      <c r="J102" s="381">
        <v>2435760</v>
      </c>
      <c r="K102" s="381">
        <v>805372</v>
      </c>
      <c r="L102" s="381"/>
      <c r="M102" s="382"/>
    </row>
    <row r="103" spans="1:13" s="379" customFormat="1" ht="37.5" customHeight="1">
      <c r="A103" s="195" t="s">
        <v>791</v>
      </c>
      <c r="B103" s="384" t="s">
        <v>792</v>
      </c>
      <c r="C103" s="197" t="s">
        <v>771</v>
      </c>
      <c r="D103" s="196" t="s">
        <v>772</v>
      </c>
      <c r="E103" s="202">
        <v>39666</v>
      </c>
      <c r="F103" s="202">
        <v>40326</v>
      </c>
      <c r="G103" s="203">
        <v>2224937</v>
      </c>
      <c r="H103" s="381">
        <v>1579536</v>
      </c>
      <c r="I103" s="381">
        <v>645401</v>
      </c>
      <c r="J103" s="381"/>
      <c r="K103" s="381"/>
      <c r="L103" s="381"/>
      <c r="M103" s="382"/>
    </row>
    <row r="104" spans="1:13" s="379" customFormat="1" ht="37.5" customHeight="1">
      <c r="A104" s="195" t="s">
        <v>793</v>
      </c>
      <c r="B104" s="384" t="s">
        <v>794</v>
      </c>
      <c r="C104" s="197" t="s">
        <v>771</v>
      </c>
      <c r="D104" s="196" t="s">
        <v>772</v>
      </c>
      <c r="E104" s="202">
        <v>39263</v>
      </c>
      <c r="F104" s="202">
        <v>40509</v>
      </c>
      <c r="G104" s="203">
        <v>1226341</v>
      </c>
      <c r="H104" s="381">
        <v>643440</v>
      </c>
      <c r="I104" s="381">
        <v>582901</v>
      </c>
      <c r="J104" s="381"/>
      <c r="K104" s="381"/>
      <c r="L104" s="381"/>
      <c r="M104" s="382"/>
    </row>
    <row r="105" spans="1:13" s="379" customFormat="1" ht="37.5" customHeight="1">
      <c r="A105" s="195" t="s">
        <v>795</v>
      </c>
      <c r="B105" s="384" t="s">
        <v>796</v>
      </c>
      <c r="C105" s="197" t="s">
        <v>771</v>
      </c>
      <c r="D105" s="196" t="s">
        <v>772</v>
      </c>
      <c r="E105" s="202">
        <v>39650</v>
      </c>
      <c r="F105" s="202">
        <v>41174</v>
      </c>
      <c r="G105" s="203">
        <v>2524621</v>
      </c>
      <c r="H105" s="381">
        <v>677604</v>
      </c>
      <c r="I105" s="381">
        <v>677604</v>
      </c>
      <c r="J105" s="381">
        <v>677604</v>
      </c>
      <c r="K105" s="381">
        <v>491809</v>
      </c>
      <c r="L105" s="381"/>
      <c r="M105" s="382"/>
    </row>
    <row r="106" spans="1:13" s="379" customFormat="1" ht="37.5" customHeight="1">
      <c r="A106" s="195" t="s">
        <v>797</v>
      </c>
      <c r="B106" s="384" t="s">
        <v>798</v>
      </c>
      <c r="C106" s="197" t="s">
        <v>771</v>
      </c>
      <c r="D106" s="196" t="s">
        <v>772</v>
      </c>
      <c r="E106" s="202">
        <v>39223</v>
      </c>
      <c r="F106" s="202">
        <v>40593</v>
      </c>
      <c r="G106" s="203">
        <v>2330774</v>
      </c>
      <c r="H106" s="381">
        <v>1092000</v>
      </c>
      <c r="I106" s="381">
        <v>1092000</v>
      </c>
      <c r="J106" s="381">
        <v>146774</v>
      </c>
      <c r="K106" s="381"/>
      <c r="L106" s="381"/>
      <c r="M106" s="382"/>
    </row>
    <row r="107" spans="1:13" s="379" customFormat="1" ht="37.5" customHeight="1">
      <c r="A107" s="195" t="s">
        <v>799</v>
      </c>
      <c r="B107" s="384" t="s">
        <v>800</v>
      </c>
      <c r="C107" s="197" t="s">
        <v>771</v>
      </c>
      <c r="D107" s="196" t="s">
        <v>772</v>
      </c>
      <c r="E107" s="202">
        <v>39652</v>
      </c>
      <c r="F107" s="202">
        <v>41159</v>
      </c>
      <c r="G107" s="203">
        <v>6104664</v>
      </c>
      <c r="H107" s="381">
        <v>1656408</v>
      </c>
      <c r="I107" s="381">
        <v>1656408</v>
      </c>
      <c r="J107" s="381">
        <v>1656408</v>
      </c>
      <c r="K107" s="381">
        <v>1135440</v>
      </c>
      <c r="L107" s="381"/>
      <c r="M107" s="382"/>
    </row>
    <row r="108" spans="1:13" s="379" customFormat="1" ht="37.5" customHeight="1">
      <c r="A108" s="195" t="s">
        <v>801</v>
      </c>
      <c r="B108" s="384" t="s">
        <v>802</v>
      </c>
      <c r="C108" s="197" t="s">
        <v>771</v>
      </c>
      <c r="D108" s="196" t="s">
        <v>772</v>
      </c>
      <c r="E108" s="202">
        <v>39146</v>
      </c>
      <c r="F108" s="202">
        <v>40716</v>
      </c>
      <c r="G108" s="203">
        <v>1720431</v>
      </c>
      <c r="H108" s="381">
        <v>695520</v>
      </c>
      <c r="I108" s="381">
        <v>695520</v>
      </c>
      <c r="J108" s="381">
        <v>329391</v>
      </c>
      <c r="K108" s="381"/>
      <c r="L108" s="381"/>
      <c r="M108" s="382"/>
    </row>
    <row r="109" spans="1:13" s="379" customFormat="1" ht="37.5" customHeight="1">
      <c r="A109" s="195" t="s">
        <v>803</v>
      </c>
      <c r="B109" s="384" t="s">
        <v>29</v>
      </c>
      <c r="C109" s="197" t="s">
        <v>771</v>
      </c>
      <c r="D109" s="196" t="s">
        <v>772</v>
      </c>
      <c r="E109" s="202">
        <v>39263</v>
      </c>
      <c r="F109" s="202">
        <v>40845</v>
      </c>
      <c r="G109" s="203">
        <v>2282840</v>
      </c>
      <c r="H109" s="381">
        <v>807240</v>
      </c>
      <c r="I109" s="381">
        <v>807240</v>
      </c>
      <c r="J109" s="381">
        <v>668360</v>
      </c>
      <c r="K109" s="381"/>
      <c r="L109" s="381"/>
      <c r="M109" s="382"/>
    </row>
    <row r="110" spans="1:13" s="379" customFormat="1" ht="37.5" customHeight="1">
      <c r="A110" s="195" t="s">
        <v>804</v>
      </c>
      <c r="B110" s="384" t="s">
        <v>805</v>
      </c>
      <c r="C110" s="197" t="s">
        <v>771</v>
      </c>
      <c r="D110" s="196" t="s">
        <v>772</v>
      </c>
      <c r="E110" s="202">
        <v>39904</v>
      </c>
      <c r="F110" s="202">
        <v>41700</v>
      </c>
      <c r="G110" s="203">
        <v>3496240</v>
      </c>
      <c r="H110" s="381">
        <v>534717</v>
      </c>
      <c r="I110" s="381">
        <v>709716</v>
      </c>
      <c r="J110" s="381">
        <v>709716</v>
      </c>
      <c r="K110" s="381">
        <v>709716</v>
      </c>
      <c r="L110" s="381">
        <v>832375</v>
      </c>
      <c r="M110" s="382"/>
    </row>
    <row r="111" spans="1:13" s="379" customFormat="1" ht="37.5" customHeight="1">
      <c r="A111" s="195" t="s">
        <v>806</v>
      </c>
      <c r="B111" s="384" t="s">
        <v>807</v>
      </c>
      <c r="C111" s="197" t="s">
        <v>771</v>
      </c>
      <c r="D111" s="196" t="s">
        <v>772</v>
      </c>
      <c r="E111" s="202">
        <v>39213</v>
      </c>
      <c r="F111" s="202">
        <v>40063</v>
      </c>
      <c r="G111" s="203">
        <v>1957741</v>
      </c>
      <c r="H111" s="203">
        <v>1957741</v>
      </c>
      <c r="I111" s="381"/>
      <c r="J111" s="381"/>
      <c r="K111" s="381"/>
      <c r="L111" s="381"/>
      <c r="M111" s="382"/>
    </row>
    <row r="112" spans="1:13" s="379" customFormat="1" ht="37.5" customHeight="1">
      <c r="A112" s="195" t="s">
        <v>808</v>
      </c>
      <c r="B112" s="384" t="s">
        <v>809</v>
      </c>
      <c r="C112" s="197" t="s">
        <v>771</v>
      </c>
      <c r="D112" s="196" t="s">
        <v>772</v>
      </c>
      <c r="E112" s="202">
        <v>39203</v>
      </c>
      <c r="F112" s="202">
        <v>41029</v>
      </c>
      <c r="G112" s="203">
        <v>8023920</v>
      </c>
      <c r="H112" s="381">
        <v>2409120</v>
      </c>
      <c r="I112" s="381">
        <v>2409120</v>
      </c>
      <c r="J112" s="381">
        <v>2409120</v>
      </c>
      <c r="K112" s="381">
        <v>796560</v>
      </c>
      <c r="L112" s="381"/>
      <c r="M112" s="382"/>
    </row>
    <row r="113" spans="1:13" s="379" customFormat="1" ht="37.5" customHeight="1">
      <c r="A113" s="195" t="s">
        <v>810</v>
      </c>
      <c r="B113" s="384" t="s">
        <v>811</v>
      </c>
      <c r="C113" s="197" t="s">
        <v>771</v>
      </c>
      <c r="D113" s="196" t="s">
        <v>772</v>
      </c>
      <c r="E113" s="202">
        <v>39658</v>
      </c>
      <c r="F113" s="202">
        <v>40892</v>
      </c>
      <c r="G113" s="203">
        <v>4934342</v>
      </c>
      <c r="H113" s="381">
        <v>1646256</v>
      </c>
      <c r="I113" s="381">
        <v>1646256</v>
      </c>
      <c r="J113" s="381">
        <v>1641830</v>
      </c>
      <c r="K113" s="381"/>
      <c r="L113" s="381"/>
      <c r="M113" s="382"/>
    </row>
    <row r="114" spans="1:13" s="379" customFormat="1" ht="37.5" customHeight="1">
      <c r="A114" s="195" t="s">
        <v>812</v>
      </c>
      <c r="B114" s="384" t="s">
        <v>813</v>
      </c>
      <c r="C114" s="197" t="s">
        <v>771</v>
      </c>
      <c r="D114" s="196" t="s">
        <v>772</v>
      </c>
      <c r="E114" s="202">
        <v>39209</v>
      </c>
      <c r="F114" s="202">
        <v>40602</v>
      </c>
      <c r="G114" s="203">
        <v>7978193</v>
      </c>
      <c r="H114" s="381">
        <v>3696000</v>
      </c>
      <c r="I114" s="381">
        <v>3696000</v>
      </c>
      <c r="J114" s="381">
        <v>586193</v>
      </c>
      <c r="K114" s="381"/>
      <c r="L114" s="381"/>
      <c r="M114" s="382"/>
    </row>
    <row r="115" spans="1:13" s="379" customFormat="1" ht="42.75" customHeight="1" thickBot="1">
      <c r="A115" s="195" t="s">
        <v>814</v>
      </c>
      <c r="B115" s="384" t="s">
        <v>815</v>
      </c>
      <c r="C115" s="197" t="s">
        <v>771</v>
      </c>
      <c r="D115" s="196" t="s">
        <v>772</v>
      </c>
      <c r="E115" s="202">
        <v>39263</v>
      </c>
      <c r="F115" s="202">
        <v>41080</v>
      </c>
      <c r="G115" s="203">
        <v>2728590</v>
      </c>
      <c r="H115" s="381">
        <v>786240</v>
      </c>
      <c r="I115" s="381">
        <v>786240</v>
      </c>
      <c r="J115" s="381">
        <v>786240</v>
      </c>
      <c r="K115" s="381">
        <v>369870</v>
      </c>
      <c r="L115" s="381"/>
      <c r="M115" s="385"/>
    </row>
    <row r="116" spans="1:13" ht="25.5" customHeight="1" thickBot="1">
      <c r="A116" s="327" t="s">
        <v>68</v>
      </c>
      <c r="B116" s="363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4"/>
    </row>
    <row r="117" spans="1:13" s="79" customFormat="1" ht="15.75" customHeight="1">
      <c r="A117" s="21" t="s">
        <v>16</v>
      </c>
      <c r="B117" s="22" t="s">
        <v>69</v>
      </c>
      <c r="C117" s="22" t="s">
        <v>70</v>
      </c>
      <c r="D117" s="22" t="s">
        <v>71</v>
      </c>
      <c r="E117" s="2">
        <v>38617</v>
      </c>
      <c r="F117" s="2">
        <v>43008</v>
      </c>
      <c r="G117" s="23">
        <v>82588520</v>
      </c>
      <c r="H117" s="96">
        <v>8930984</v>
      </c>
      <c r="I117" s="96">
        <v>9207192</v>
      </c>
      <c r="J117" s="96">
        <v>9207192</v>
      </c>
      <c r="K117" s="96">
        <v>9207192</v>
      </c>
      <c r="L117" s="97">
        <v>46035960</v>
      </c>
      <c r="M117" s="98"/>
    </row>
    <row r="118" spans="1:13" s="79" customFormat="1" ht="17.25" customHeight="1">
      <c r="A118" s="99" t="s">
        <v>21</v>
      </c>
      <c r="B118" s="83" t="s">
        <v>816</v>
      </c>
      <c r="C118" s="6" t="s">
        <v>73</v>
      </c>
      <c r="D118" s="6" t="s">
        <v>74</v>
      </c>
      <c r="E118" s="7">
        <v>39448</v>
      </c>
      <c r="F118" s="7">
        <v>40178</v>
      </c>
      <c r="G118" s="8">
        <v>44181875</v>
      </c>
      <c r="H118" s="100">
        <v>35808600</v>
      </c>
      <c r="I118" s="100"/>
      <c r="J118" s="86"/>
      <c r="K118" s="86"/>
      <c r="L118" s="100"/>
      <c r="M118" s="101" t="s">
        <v>75</v>
      </c>
    </row>
    <row r="119" spans="1:13" s="79" customFormat="1" ht="76.5">
      <c r="A119" s="4" t="s">
        <v>25</v>
      </c>
      <c r="B119" s="24" t="s">
        <v>76</v>
      </c>
      <c r="C119" s="6" t="s">
        <v>77</v>
      </c>
      <c r="D119" s="6" t="s">
        <v>74</v>
      </c>
      <c r="E119" s="73">
        <v>38285</v>
      </c>
      <c r="F119" s="7" t="s">
        <v>78</v>
      </c>
      <c r="G119" s="8">
        <v>3334000</v>
      </c>
      <c r="H119" s="8"/>
      <c r="I119" s="86"/>
      <c r="J119" s="86"/>
      <c r="K119" s="86"/>
      <c r="L119" s="100"/>
      <c r="M119" s="87"/>
    </row>
    <row r="120" spans="1:13" s="79" customFormat="1" ht="78" customHeight="1">
      <c r="A120" s="99" t="s">
        <v>28</v>
      </c>
      <c r="B120" s="24" t="s">
        <v>79</v>
      </c>
      <c r="C120" s="6" t="s">
        <v>80</v>
      </c>
      <c r="D120" s="6" t="s">
        <v>74</v>
      </c>
      <c r="E120" s="73">
        <v>38523</v>
      </c>
      <c r="F120" s="7" t="s">
        <v>81</v>
      </c>
      <c r="G120" s="8">
        <v>660000</v>
      </c>
      <c r="H120" s="8"/>
      <c r="I120" s="86"/>
      <c r="J120" s="86"/>
      <c r="K120" s="86"/>
      <c r="L120" s="100"/>
      <c r="M120" s="87"/>
    </row>
    <row r="121" spans="1:13" s="79" customFormat="1" ht="78" customHeight="1">
      <c r="A121" s="4" t="s">
        <v>31</v>
      </c>
      <c r="B121" s="24" t="s">
        <v>79</v>
      </c>
      <c r="C121" s="6" t="s">
        <v>82</v>
      </c>
      <c r="D121" s="6" t="s">
        <v>74</v>
      </c>
      <c r="E121" s="73">
        <v>38523</v>
      </c>
      <c r="F121" s="7" t="s">
        <v>81</v>
      </c>
      <c r="G121" s="8">
        <v>2625000</v>
      </c>
      <c r="H121" s="8"/>
      <c r="I121" s="86"/>
      <c r="J121" s="86"/>
      <c r="K121" s="86"/>
      <c r="L121" s="100"/>
      <c r="M121" s="87"/>
    </row>
    <row r="122" spans="1:13" s="79" customFormat="1" ht="79.5" customHeight="1">
      <c r="A122" s="99" t="s">
        <v>35</v>
      </c>
      <c r="B122" s="24" t="s">
        <v>83</v>
      </c>
      <c r="C122" s="6" t="s">
        <v>84</v>
      </c>
      <c r="D122" s="6" t="s">
        <v>74</v>
      </c>
      <c r="E122" s="73">
        <v>38947</v>
      </c>
      <c r="F122" s="25" t="s">
        <v>85</v>
      </c>
      <c r="G122" s="8">
        <v>4250000</v>
      </c>
      <c r="H122" s="8"/>
      <c r="I122" s="86"/>
      <c r="J122" s="86"/>
      <c r="K122" s="86"/>
      <c r="L122" s="100"/>
      <c r="M122" s="87"/>
    </row>
    <row r="123" spans="1:13" s="79" customFormat="1" ht="101.25" customHeight="1">
      <c r="A123" s="4" t="s">
        <v>37</v>
      </c>
      <c r="B123" s="24" t="s">
        <v>86</v>
      </c>
      <c r="C123" s="6" t="s">
        <v>87</v>
      </c>
      <c r="D123" s="6" t="s">
        <v>71</v>
      </c>
      <c r="E123" s="73">
        <v>38523</v>
      </c>
      <c r="F123" s="7" t="s">
        <v>81</v>
      </c>
      <c r="G123" s="8">
        <v>1953000</v>
      </c>
      <c r="H123" s="8"/>
      <c r="I123" s="86"/>
      <c r="J123" s="86"/>
      <c r="K123" s="86"/>
      <c r="L123" s="100"/>
      <c r="M123" s="87"/>
    </row>
    <row r="124" spans="1:13" s="79" customFormat="1" ht="101.25" customHeight="1">
      <c r="A124" s="386" t="s">
        <v>41</v>
      </c>
      <c r="B124" s="387" t="s">
        <v>88</v>
      </c>
      <c r="C124" s="237" t="s">
        <v>87</v>
      </c>
      <c r="D124" s="237" t="s">
        <v>71</v>
      </c>
      <c r="E124" s="388">
        <v>38947</v>
      </c>
      <c r="F124" s="238" t="s">
        <v>85</v>
      </c>
      <c r="G124" s="240">
        <v>2997000</v>
      </c>
      <c r="H124" s="240"/>
      <c r="I124" s="389"/>
      <c r="J124" s="389"/>
      <c r="K124" s="389"/>
      <c r="L124" s="390"/>
      <c r="M124" s="85"/>
    </row>
    <row r="125" spans="1:13" s="79" customFormat="1" ht="63.75" customHeight="1">
      <c r="A125" s="116" t="s">
        <v>44</v>
      </c>
      <c r="B125" s="24" t="s">
        <v>817</v>
      </c>
      <c r="C125" s="24" t="s">
        <v>818</v>
      </c>
      <c r="D125" s="237" t="s">
        <v>819</v>
      </c>
      <c r="E125" s="391">
        <v>39264</v>
      </c>
      <c r="F125" s="388" t="s">
        <v>85</v>
      </c>
      <c r="G125" s="240">
        <v>10878054</v>
      </c>
      <c r="H125" s="240">
        <v>3984530</v>
      </c>
      <c r="I125" s="389">
        <v>3984530</v>
      </c>
      <c r="J125" s="389">
        <v>2908994</v>
      </c>
      <c r="K125" s="389"/>
      <c r="L125" s="390"/>
      <c r="M125" s="85"/>
    </row>
    <row r="126" spans="1:13" s="79" customFormat="1" ht="67.5" customHeight="1" thickBot="1">
      <c r="A126" s="116" t="s">
        <v>48</v>
      </c>
      <c r="B126" s="24" t="s">
        <v>820</v>
      </c>
      <c r="C126" s="24" t="s">
        <v>821</v>
      </c>
      <c r="D126" s="6" t="s">
        <v>71</v>
      </c>
      <c r="E126" s="392">
        <v>39326</v>
      </c>
      <c r="F126" s="73" t="s">
        <v>822</v>
      </c>
      <c r="G126" s="8">
        <v>6156590</v>
      </c>
      <c r="H126" s="8">
        <v>1848836</v>
      </c>
      <c r="I126" s="86">
        <v>1848836</v>
      </c>
      <c r="J126" s="86">
        <v>1848836</v>
      </c>
      <c r="K126" s="86">
        <v>610082</v>
      </c>
      <c r="L126" s="100"/>
      <c r="M126" s="89"/>
    </row>
    <row r="127" spans="1:13" ht="32.25" customHeight="1" thickBot="1">
      <c r="A127" s="327" t="s">
        <v>89</v>
      </c>
      <c r="B127" s="363"/>
      <c r="C127" s="363"/>
      <c r="D127" s="363"/>
      <c r="E127" s="363"/>
      <c r="F127" s="363"/>
      <c r="G127" s="363"/>
      <c r="H127" s="363"/>
      <c r="I127" s="363"/>
      <c r="J127" s="363"/>
      <c r="K127" s="363"/>
      <c r="L127" s="363"/>
      <c r="M127" s="364"/>
    </row>
    <row r="128" spans="1:13" s="79" customFormat="1" ht="25.5">
      <c r="A128" s="105" t="s">
        <v>16</v>
      </c>
      <c r="B128" s="106" t="s">
        <v>90</v>
      </c>
      <c r="C128" s="1" t="s">
        <v>91</v>
      </c>
      <c r="D128" s="1"/>
      <c r="E128" s="2">
        <v>36434</v>
      </c>
      <c r="F128" s="2">
        <v>40086</v>
      </c>
      <c r="G128" s="3"/>
      <c r="H128" s="330">
        <v>55000000</v>
      </c>
      <c r="I128" s="331"/>
      <c r="J128" s="107"/>
      <c r="K128" s="107"/>
      <c r="L128" s="107"/>
      <c r="M128" s="108" t="s">
        <v>92</v>
      </c>
    </row>
    <row r="129" spans="1:13" s="79" customFormat="1" ht="12.75">
      <c r="A129" s="4" t="s">
        <v>21</v>
      </c>
      <c r="B129" s="5" t="s">
        <v>823</v>
      </c>
      <c r="C129" s="6" t="s">
        <v>94</v>
      </c>
      <c r="D129" s="6"/>
      <c r="E129" s="7">
        <v>38803</v>
      </c>
      <c r="F129" s="7">
        <v>40264</v>
      </c>
      <c r="G129" s="8">
        <v>106912800</v>
      </c>
      <c r="H129" s="8">
        <v>84472800</v>
      </c>
      <c r="I129" s="86">
        <v>22440000</v>
      </c>
      <c r="J129" s="100"/>
      <c r="K129" s="86"/>
      <c r="L129" s="86"/>
      <c r="M129" s="87" t="s">
        <v>92</v>
      </c>
    </row>
    <row r="130" spans="1:13" s="79" customFormat="1" ht="25.5">
      <c r="A130" s="4" t="s">
        <v>25</v>
      </c>
      <c r="B130" s="6" t="s">
        <v>95</v>
      </c>
      <c r="C130" s="5" t="s">
        <v>96</v>
      </c>
      <c r="D130" s="5"/>
      <c r="E130" s="29">
        <v>39626</v>
      </c>
      <c r="F130" s="29">
        <v>40356</v>
      </c>
      <c r="G130" s="75">
        <f>H130*2</f>
        <v>766634996</v>
      </c>
      <c r="H130" s="75">
        <v>383317498</v>
      </c>
      <c r="I130" s="100">
        <v>383717498</v>
      </c>
      <c r="J130" s="100"/>
      <c r="K130" s="100"/>
      <c r="L130" s="100"/>
      <c r="M130" s="87"/>
    </row>
    <row r="131" spans="1:13" s="79" customFormat="1" ht="12.75">
      <c r="A131" s="99" t="s">
        <v>28</v>
      </c>
      <c r="B131" s="83" t="s">
        <v>97</v>
      </c>
      <c r="C131" s="5" t="s">
        <v>96</v>
      </c>
      <c r="D131" s="6"/>
      <c r="E131" s="29">
        <v>39626</v>
      </c>
      <c r="F131" s="29">
        <v>40356</v>
      </c>
      <c r="G131" s="75">
        <f>185061718*2</f>
        <v>370123436</v>
      </c>
      <c r="H131" s="75">
        <f>G131/2</f>
        <v>185061718</v>
      </c>
      <c r="I131" s="100">
        <v>185061718</v>
      </c>
      <c r="J131" s="100"/>
      <c r="K131" s="100"/>
      <c r="L131" s="100"/>
      <c r="M131" s="87"/>
    </row>
    <row r="132" spans="1:13" s="79" customFormat="1" ht="25.5">
      <c r="A132" s="4" t="s">
        <v>31</v>
      </c>
      <c r="B132" s="6" t="s">
        <v>98</v>
      </c>
      <c r="C132" s="5" t="s">
        <v>96</v>
      </c>
      <c r="D132" s="6"/>
      <c r="E132" s="29">
        <v>39626</v>
      </c>
      <c r="F132" s="29">
        <v>40356</v>
      </c>
      <c r="G132" s="75">
        <f>2*186376761</f>
        <v>372753522</v>
      </c>
      <c r="H132" s="75">
        <f>G132/2</f>
        <v>186376761</v>
      </c>
      <c r="I132" s="100">
        <v>186376761</v>
      </c>
      <c r="J132" s="100"/>
      <c r="K132" s="100"/>
      <c r="L132" s="100"/>
      <c r="M132" s="87"/>
    </row>
    <row r="133" spans="1:13" s="79" customFormat="1" ht="18" customHeight="1">
      <c r="A133" s="4" t="s">
        <v>35</v>
      </c>
      <c r="B133" s="6" t="s">
        <v>99</v>
      </c>
      <c r="C133" s="6" t="s">
        <v>100</v>
      </c>
      <c r="D133" s="6"/>
      <c r="E133" s="7">
        <v>39630</v>
      </c>
      <c r="F133" s="7">
        <v>41456</v>
      </c>
      <c r="G133" s="8">
        <v>332784835</v>
      </c>
      <c r="H133" s="75">
        <v>15828074</v>
      </c>
      <c r="I133" s="100">
        <v>66556967</v>
      </c>
      <c r="J133" s="100">
        <v>66556967</v>
      </c>
      <c r="K133" s="100">
        <v>66556967</v>
      </c>
      <c r="L133" s="100">
        <v>66556967</v>
      </c>
      <c r="M133" s="393"/>
    </row>
    <row r="134" spans="1:13" s="79" customFormat="1" ht="20.25" customHeight="1">
      <c r="A134" s="4" t="s">
        <v>37</v>
      </c>
      <c r="B134" s="6" t="s">
        <v>101</v>
      </c>
      <c r="C134" s="6" t="s">
        <v>100</v>
      </c>
      <c r="D134" s="6"/>
      <c r="E134" s="7">
        <v>39630</v>
      </c>
      <c r="F134" s="7">
        <v>41456</v>
      </c>
      <c r="G134" s="8">
        <v>71070900</v>
      </c>
      <c r="H134" s="75">
        <v>55984760</v>
      </c>
      <c r="I134" s="100">
        <v>14214180</v>
      </c>
      <c r="J134" s="100">
        <v>14214180</v>
      </c>
      <c r="K134" s="100">
        <v>14214180</v>
      </c>
      <c r="L134" s="100">
        <v>14214180</v>
      </c>
      <c r="M134" s="393"/>
    </row>
    <row r="135" spans="1:13" s="79" customFormat="1" ht="18" customHeight="1">
      <c r="A135" s="4" t="s">
        <v>41</v>
      </c>
      <c r="B135" s="6" t="s">
        <v>102</v>
      </c>
      <c r="C135" s="6" t="s">
        <v>100</v>
      </c>
      <c r="D135" s="6"/>
      <c r="E135" s="7">
        <v>39630</v>
      </c>
      <c r="F135" s="7">
        <v>41456</v>
      </c>
      <c r="G135" s="8">
        <v>79140370</v>
      </c>
      <c r="H135" s="75">
        <v>120000000</v>
      </c>
      <c r="I135" s="100">
        <v>15828074</v>
      </c>
      <c r="J135" s="100">
        <v>15828074</v>
      </c>
      <c r="K135" s="100">
        <v>15828074</v>
      </c>
      <c r="L135" s="100">
        <v>15828074</v>
      </c>
      <c r="M135" s="393"/>
    </row>
    <row r="136" spans="1:13" s="79" customFormat="1" ht="18" customHeight="1">
      <c r="A136" s="4" t="s">
        <v>44</v>
      </c>
      <c r="B136" s="6" t="s">
        <v>103</v>
      </c>
      <c r="C136" s="6" t="s">
        <v>100</v>
      </c>
      <c r="D136" s="6"/>
      <c r="E136" s="7">
        <v>39630</v>
      </c>
      <c r="F136" s="7">
        <v>41456</v>
      </c>
      <c r="G136" s="8">
        <v>279923800</v>
      </c>
      <c r="H136" s="75">
        <v>0</v>
      </c>
      <c r="I136" s="100">
        <v>55984760</v>
      </c>
      <c r="J136" s="100">
        <v>55984760</v>
      </c>
      <c r="K136" s="100">
        <v>55984760</v>
      </c>
      <c r="L136" s="100">
        <v>55984760</v>
      </c>
      <c r="M136" s="393"/>
    </row>
    <row r="137" spans="1:13" s="79" customFormat="1" ht="66" customHeight="1">
      <c r="A137" s="4" t="s">
        <v>48</v>
      </c>
      <c r="B137" s="6"/>
      <c r="C137" s="6" t="s">
        <v>108</v>
      </c>
      <c r="D137" s="6"/>
      <c r="E137" s="7">
        <v>39873</v>
      </c>
      <c r="F137" s="7"/>
      <c r="G137" s="8">
        <v>600000000</v>
      </c>
      <c r="H137" s="75"/>
      <c r="I137" s="100"/>
      <c r="J137" s="100"/>
      <c r="K137" s="100"/>
      <c r="L137" s="100"/>
      <c r="M137" s="393"/>
    </row>
    <row r="138" spans="1:13" s="79" customFormat="1" ht="30" customHeight="1">
      <c r="A138" s="4" t="s">
        <v>52</v>
      </c>
      <c r="B138" s="6" t="s">
        <v>676</v>
      </c>
      <c r="C138" s="6" t="s">
        <v>675</v>
      </c>
      <c r="D138" s="6" t="s">
        <v>690</v>
      </c>
      <c r="E138" s="7">
        <v>39990</v>
      </c>
      <c r="F138" s="7">
        <v>40354</v>
      </c>
      <c r="G138" s="8">
        <v>35394180</v>
      </c>
      <c r="H138" s="75">
        <f>(G138/12)*6</f>
        <v>17697090</v>
      </c>
      <c r="I138" s="100">
        <f>G138-H138</f>
        <v>17697090</v>
      </c>
      <c r="J138" s="100"/>
      <c r="K138" s="100"/>
      <c r="L138" s="100"/>
      <c r="M138" s="393"/>
    </row>
    <row r="139" spans="1:13" s="79" customFormat="1" ht="32.25" customHeight="1">
      <c r="A139" s="4" t="s">
        <v>53</v>
      </c>
      <c r="B139" s="6" t="s">
        <v>676</v>
      </c>
      <c r="C139" s="6" t="s">
        <v>677</v>
      </c>
      <c r="D139" s="6" t="s">
        <v>690</v>
      </c>
      <c r="E139" s="7">
        <v>39857</v>
      </c>
      <c r="F139" s="7">
        <v>40221</v>
      </c>
      <c r="G139" s="8">
        <v>27776122</v>
      </c>
      <c r="H139" s="75">
        <f>(G139/12)*10</f>
        <v>23146768.333333336</v>
      </c>
      <c r="I139" s="100">
        <f>G139-H139</f>
        <v>4629353.666666664</v>
      </c>
      <c r="J139" s="100"/>
      <c r="K139" s="100"/>
      <c r="L139" s="100"/>
      <c r="M139" s="393"/>
    </row>
    <row r="140" spans="1:13" s="79" customFormat="1" ht="25.5">
      <c r="A140" s="4" t="s">
        <v>56</v>
      </c>
      <c r="B140" s="6" t="s">
        <v>676</v>
      </c>
      <c r="C140" s="6" t="s">
        <v>824</v>
      </c>
      <c r="D140" s="6" t="s">
        <v>690</v>
      </c>
      <c r="E140" s="7">
        <v>39877</v>
      </c>
      <c r="F140" s="7">
        <v>40241</v>
      </c>
      <c r="G140" s="8">
        <v>9301549</v>
      </c>
      <c r="H140" s="75">
        <f>(G140/12)*9</f>
        <v>6976161.75</v>
      </c>
      <c r="I140" s="100">
        <f>G140-H140</f>
        <v>2325387.25</v>
      </c>
      <c r="J140" s="100"/>
      <c r="K140" s="100"/>
      <c r="L140" s="100"/>
      <c r="M140" s="393"/>
    </row>
    <row r="141" spans="1:13" s="79" customFormat="1" ht="25.5">
      <c r="A141" s="4" t="s">
        <v>60</v>
      </c>
      <c r="B141" s="6" t="s">
        <v>676</v>
      </c>
      <c r="C141" s="6" t="s">
        <v>678</v>
      </c>
      <c r="D141" s="6" t="s">
        <v>690</v>
      </c>
      <c r="E141" s="7">
        <v>39962</v>
      </c>
      <c r="F141" s="7">
        <v>40326</v>
      </c>
      <c r="G141" s="8">
        <v>3371110</v>
      </c>
      <c r="H141" s="75">
        <f>(G141/12)*7</f>
        <v>1966480.8333333333</v>
      </c>
      <c r="I141" s="100">
        <f>G141-H141</f>
        <v>1404629.1666666667</v>
      </c>
      <c r="J141" s="100"/>
      <c r="K141" s="100"/>
      <c r="L141" s="100"/>
      <c r="M141" s="393"/>
    </row>
    <row r="142" spans="1:13" s="79" customFormat="1" ht="25.5">
      <c r="A142" s="4" t="s">
        <v>63</v>
      </c>
      <c r="B142" s="6" t="s">
        <v>676</v>
      </c>
      <c r="C142" s="6" t="s">
        <v>680</v>
      </c>
      <c r="D142" s="6" t="s">
        <v>690</v>
      </c>
      <c r="E142" s="7">
        <v>39811</v>
      </c>
      <c r="F142" s="7">
        <v>40178</v>
      </c>
      <c r="G142" s="8">
        <v>10417050</v>
      </c>
      <c r="H142" s="75">
        <v>10417050</v>
      </c>
      <c r="I142" s="100" t="s">
        <v>722</v>
      </c>
      <c r="J142" s="100"/>
      <c r="K142" s="100"/>
      <c r="L142" s="100"/>
      <c r="M142" s="393"/>
    </row>
    <row r="143" spans="1:13" s="79" customFormat="1" ht="25.5">
      <c r="A143" s="4" t="s">
        <v>67</v>
      </c>
      <c r="B143" s="6" t="s">
        <v>676</v>
      </c>
      <c r="C143" s="6" t="s">
        <v>825</v>
      </c>
      <c r="D143" s="6" t="s">
        <v>690</v>
      </c>
      <c r="E143" s="7">
        <v>39959</v>
      </c>
      <c r="F143" s="7">
        <v>40323</v>
      </c>
      <c r="G143" s="8">
        <v>12148504</v>
      </c>
      <c r="H143" s="75">
        <f>(G143/12)*7</f>
        <v>7086627.333333334</v>
      </c>
      <c r="I143" s="100">
        <f>G143-H143</f>
        <v>5061876.666666666</v>
      </c>
      <c r="J143" s="100"/>
      <c r="K143" s="100"/>
      <c r="L143" s="100"/>
      <c r="M143" s="393"/>
    </row>
    <row r="144" spans="1:13" s="79" customFormat="1" ht="32.25" customHeight="1">
      <c r="A144" s="4" t="s">
        <v>376</v>
      </c>
      <c r="B144" s="6" t="s">
        <v>676</v>
      </c>
      <c r="C144" s="6" t="s">
        <v>826</v>
      </c>
      <c r="D144" s="6" t="s">
        <v>690</v>
      </c>
      <c r="E144" s="7">
        <v>39967</v>
      </c>
      <c r="F144" s="7">
        <v>40331</v>
      </c>
      <c r="G144" s="8">
        <v>15141393</v>
      </c>
      <c r="H144" s="75">
        <f>(G144/12)*7</f>
        <v>8832479.25</v>
      </c>
      <c r="I144" s="100">
        <f>G144-H144</f>
        <v>6308913.75</v>
      </c>
      <c r="J144" s="100"/>
      <c r="K144" s="100"/>
      <c r="L144" s="100"/>
      <c r="M144" s="393"/>
    </row>
    <row r="145" spans="1:13" s="379" customFormat="1" ht="63.75" customHeight="1">
      <c r="A145" s="4" t="s">
        <v>377</v>
      </c>
      <c r="B145" s="6" t="s">
        <v>676</v>
      </c>
      <c r="C145" s="6" t="s">
        <v>827</v>
      </c>
      <c r="D145" s="6" t="s">
        <v>690</v>
      </c>
      <c r="E145" s="7">
        <v>40036</v>
      </c>
      <c r="F145" s="7">
        <v>40400</v>
      </c>
      <c r="G145" s="8">
        <v>13022396</v>
      </c>
      <c r="H145" s="75">
        <f>(G145/12)*5</f>
        <v>5425998.333333334</v>
      </c>
      <c r="I145" s="100">
        <f>G145-H145</f>
        <v>7596397.666666666</v>
      </c>
      <c r="J145" s="100"/>
      <c r="K145" s="100"/>
      <c r="L145" s="100"/>
      <c r="M145" s="393"/>
    </row>
    <row r="146" spans="1:13" s="251" customFormat="1" ht="56.25" customHeight="1">
      <c r="A146" s="4" t="s">
        <v>378</v>
      </c>
      <c r="B146" s="6" t="s">
        <v>676</v>
      </c>
      <c r="C146" s="6" t="s">
        <v>684</v>
      </c>
      <c r="D146" s="6" t="s">
        <v>690</v>
      </c>
      <c r="E146" s="7">
        <v>39818</v>
      </c>
      <c r="F146" s="7">
        <v>40184</v>
      </c>
      <c r="G146" s="8">
        <v>7658760</v>
      </c>
      <c r="H146" s="75">
        <f>(G146/12)*11</f>
        <v>7020530</v>
      </c>
      <c r="I146" s="100">
        <f>G146-H146</f>
        <v>638230</v>
      </c>
      <c r="J146" s="100"/>
      <c r="K146" s="100"/>
      <c r="L146" s="100"/>
      <c r="M146" s="393"/>
    </row>
    <row r="147" spans="1:13" s="79" customFormat="1" ht="38.25">
      <c r="A147" s="4" t="s">
        <v>379</v>
      </c>
      <c r="B147" s="6" t="s">
        <v>676</v>
      </c>
      <c r="C147" s="6" t="s">
        <v>828</v>
      </c>
      <c r="D147" s="6" t="s">
        <v>690</v>
      </c>
      <c r="E147" s="7">
        <v>40002</v>
      </c>
      <c r="F147" s="7">
        <v>40366</v>
      </c>
      <c r="G147" s="8">
        <v>10990575</v>
      </c>
      <c r="H147" s="75">
        <f>(G147/12)*6</f>
        <v>5495287.5</v>
      </c>
      <c r="I147" s="100">
        <v>5495288</v>
      </c>
      <c r="J147" s="100"/>
      <c r="K147" s="100"/>
      <c r="L147" s="100"/>
      <c r="M147" s="393" t="s">
        <v>688</v>
      </c>
    </row>
    <row r="148" spans="1:13" s="79" customFormat="1" ht="38.25">
      <c r="A148" s="4" t="s">
        <v>380</v>
      </c>
      <c r="B148" s="237" t="s">
        <v>676</v>
      </c>
      <c r="C148" s="237" t="s">
        <v>829</v>
      </c>
      <c r="D148" s="237" t="s">
        <v>690</v>
      </c>
      <c r="E148" s="238">
        <v>40016</v>
      </c>
      <c r="F148" s="238">
        <v>40380</v>
      </c>
      <c r="G148" s="240">
        <v>14515657</v>
      </c>
      <c r="H148" s="394">
        <f>(G148/12)*6</f>
        <v>7257828.5</v>
      </c>
      <c r="I148" s="390"/>
      <c r="J148" s="390"/>
      <c r="K148" s="390"/>
      <c r="L148" s="390"/>
      <c r="M148" s="395" t="s">
        <v>688</v>
      </c>
    </row>
    <row r="149" spans="1:13" s="79" customFormat="1" ht="38.25">
      <c r="A149" s="4" t="s">
        <v>381</v>
      </c>
      <c r="B149" s="6" t="s">
        <v>676</v>
      </c>
      <c r="C149" s="6" t="s">
        <v>830</v>
      </c>
      <c r="D149" s="6" t="s">
        <v>690</v>
      </c>
      <c r="E149" s="7">
        <v>39875</v>
      </c>
      <c r="F149" s="7">
        <v>40239</v>
      </c>
      <c r="G149" s="8">
        <v>22752270</v>
      </c>
      <c r="H149" s="75">
        <v>18960225</v>
      </c>
      <c r="I149" s="100">
        <f>G149-H149</f>
        <v>3792045</v>
      </c>
      <c r="J149" s="100"/>
      <c r="K149" s="100"/>
      <c r="L149" s="100"/>
      <c r="M149" s="396"/>
    </row>
    <row r="150" spans="1:13" ht="32.25" customHeight="1" thickBot="1">
      <c r="A150" s="360" t="s">
        <v>109</v>
      </c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2"/>
    </row>
    <row r="151" spans="1:13" ht="38.25">
      <c r="A151" s="33" t="s">
        <v>16</v>
      </c>
      <c r="B151" s="1" t="s">
        <v>110</v>
      </c>
      <c r="C151" s="1" t="s">
        <v>111</v>
      </c>
      <c r="D151" s="22" t="s">
        <v>112</v>
      </c>
      <c r="E151" s="2">
        <v>39123</v>
      </c>
      <c r="F151" s="2">
        <v>42886</v>
      </c>
      <c r="G151" s="23"/>
      <c r="H151" s="221"/>
      <c r="I151" s="221"/>
      <c r="J151" s="221"/>
      <c r="K151" s="221"/>
      <c r="L151" s="221"/>
      <c r="M151" s="233"/>
    </row>
    <row r="152" spans="1:13" ht="25.5">
      <c r="A152" s="234" t="s">
        <v>21</v>
      </c>
      <c r="B152" s="175" t="s">
        <v>113</v>
      </c>
      <c r="C152" s="6" t="s">
        <v>114</v>
      </c>
      <c r="D152" s="5" t="s">
        <v>112</v>
      </c>
      <c r="E152" s="7">
        <v>38321</v>
      </c>
      <c r="F152" s="7">
        <v>40147</v>
      </c>
      <c r="G152" s="8"/>
      <c r="H152" s="178"/>
      <c r="I152" s="178"/>
      <c r="J152" s="178"/>
      <c r="K152" s="178"/>
      <c r="L152" s="178"/>
      <c r="M152" s="226"/>
    </row>
    <row r="153" spans="1:13" ht="25.5">
      <c r="A153" s="35" t="s">
        <v>25</v>
      </c>
      <c r="B153" s="6" t="s">
        <v>115</v>
      </c>
      <c r="C153" s="6" t="s">
        <v>116</v>
      </c>
      <c r="D153" s="5" t="s">
        <v>112</v>
      </c>
      <c r="E153" s="7">
        <v>38803</v>
      </c>
      <c r="F153" s="7">
        <v>41639</v>
      </c>
      <c r="G153" s="8"/>
      <c r="H153" s="178"/>
      <c r="I153" s="178"/>
      <c r="J153" s="178"/>
      <c r="K153" s="178"/>
      <c r="L153" s="178"/>
      <c r="M153" s="226"/>
    </row>
    <row r="154" spans="1:13" ht="25.5">
      <c r="A154" s="235" t="s">
        <v>28</v>
      </c>
      <c r="B154" s="236" t="s">
        <v>329</v>
      </c>
      <c r="C154" s="237" t="s">
        <v>330</v>
      </c>
      <c r="D154" s="237" t="s">
        <v>119</v>
      </c>
      <c r="E154" s="238">
        <v>39814</v>
      </c>
      <c r="F154" s="239" t="s">
        <v>120</v>
      </c>
      <c r="G154" s="240" t="s">
        <v>331</v>
      </c>
      <c r="H154" s="241">
        <v>8619840</v>
      </c>
      <c r="I154" s="242"/>
      <c r="J154" s="242"/>
      <c r="K154" s="242"/>
      <c r="L154" s="242"/>
      <c r="M154" s="243" t="s">
        <v>332</v>
      </c>
    </row>
    <row r="155" spans="1:13" ht="25.5">
      <c r="A155" s="235" t="s">
        <v>31</v>
      </c>
      <c r="B155" s="236" t="s">
        <v>333</v>
      </c>
      <c r="C155" s="237" t="s">
        <v>334</v>
      </c>
      <c r="D155" s="237" t="s">
        <v>119</v>
      </c>
      <c r="E155" s="238">
        <v>39814</v>
      </c>
      <c r="F155" s="238">
        <v>40543</v>
      </c>
      <c r="G155" s="240">
        <v>20000000</v>
      </c>
      <c r="H155" s="241">
        <v>10118484</v>
      </c>
      <c r="I155" s="242">
        <v>9881516</v>
      </c>
      <c r="J155" s="242"/>
      <c r="K155" s="242"/>
      <c r="L155" s="242"/>
      <c r="M155" s="243"/>
    </row>
    <row r="156" spans="1:13" s="262" customFormat="1" ht="13.5" thickBot="1">
      <c r="A156" s="397" t="s">
        <v>35</v>
      </c>
      <c r="B156" s="31" t="s">
        <v>831</v>
      </c>
      <c r="C156" s="17" t="s">
        <v>832</v>
      </c>
      <c r="D156" s="17" t="s">
        <v>119</v>
      </c>
      <c r="E156" s="27">
        <v>39904</v>
      </c>
      <c r="F156" s="27">
        <v>40451</v>
      </c>
      <c r="G156" s="28">
        <v>102701479</v>
      </c>
      <c r="H156" s="229">
        <v>58484430</v>
      </c>
      <c r="I156" s="228">
        <v>44217049</v>
      </c>
      <c r="J156" s="228"/>
      <c r="K156" s="228"/>
      <c r="L156" s="228"/>
      <c r="M156" s="398"/>
    </row>
    <row r="157" spans="1:13" ht="32.25" customHeight="1">
      <c r="A157" s="360" t="s">
        <v>192</v>
      </c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361"/>
      <c r="M157" s="362"/>
    </row>
    <row r="158" spans="1:13" s="194" customFormat="1" ht="63.75" customHeight="1">
      <c r="A158" s="246">
        <v>1</v>
      </c>
      <c r="B158" s="41" t="s">
        <v>455</v>
      </c>
      <c r="C158" s="41" t="s">
        <v>456</v>
      </c>
      <c r="D158" s="6" t="s">
        <v>47</v>
      </c>
      <c r="E158" s="14">
        <v>39910</v>
      </c>
      <c r="F158" s="14">
        <v>40275</v>
      </c>
      <c r="G158" s="16">
        <v>78000</v>
      </c>
      <c r="H158" s="178">
        <v>58500</v>
      </c>
      <c r="I158" s="8">
        <v>19500</v>
      </c>
      <c r="J158" s="38"/>
      <c r="K158" s="38"/>
      <c r="L158" s="247"/>
      <c r="M158" s="248"/>
    </row>
    <row r="159" spans="1:13" s="194" customFormat="1" ht="63.75" customHeight="1">
      <c r="A159" s="246">
        <v>2</v>
      </c>
      <c r="B159" s="41" t="s">
        <v>457</v>
      </c>
      <c r="C159" s="41" t="s">
        <v>458</v>
      </c>
      <c r="D159" s="6" t="s">
        <v>459</v>
      </c>
      <c r="E159" s="14">
        <v>39630</v>
      </c>
      <c r="F159" s="14" t="s">
        <v>20</v>
      </c>
      <c r="G159" s="16">
        <v>20000</v>
      </c>
      <c r="H159" s="178">
        <v>240000</v>
      </c>
      <c r="I159" s="8"/>
      <c r="J159" s="38"/>
      <c r="K159" s="38"/>
      <c r="L159" s="247"/>
      <c r="M159" s="248"/>
    </row>
    <row r="160" spans="1:13" s="194" customFormat="1" ht="63.75" customHeight="1">
      <c r="A160" s="246">
        <v>3</v>
      </c>
      <c r="B160" s="41" t="s">
        <v>460</v>
      </c>
      <c r="C160" s="41" t="s">
        <v>461</v>
      </c>
      <c r="D160" s="6" t="s">
        <v>66</v>
      </c>
      <c r="E160" s="14">
        <v>39633</v>
      </c>
      <c r="F160" s="14">
        <v>40363</v>
      </c>
      <c r="G160" s="16">
        <v>4990</v>
      </c>
      <c r="H160" s="178">
        <v>59880</v>
      </c>
      <c r="I160" s="8"/>
      <c r="J160" s="38"/>
      <c r="K160" s="38"/>
      <c r="L160" s="247"/>
      <c r="M160" s="248"/>
    </row>
    <row r="161" spans="1:13" s="194" customFormat="1" ht="63.75" customHeight="1">
      <c r="A161" s="246">
        <v>4</v>
      </c>
      <c r="B161" s="41" t="s">
        <v>462</v>
      </c>
      <c r="C161" s="41" t="s">
        <v>463</v>
      </c>
      <c r="D161" s="6" t="s">
        <v>459</v>
      </c>
      <c r="E161" s="14">
        <v>39814</v>
      </c>
      <c r="F161" s="14">
        <v>40178</v>
      </c>
      <c r="G161" s="16">
        <v>49400</v>
      </c>
      <c r="H161" s="178">
        <v>49400</v>
      </c>
      <c r="I161" s="8"/>
      <c r="J161" s="38"/>
      <c r="K161" s="38"/>
      <c r="L161" s="247"/>
      <c r="M161" s="248"/>
    </row>
    <row r="162" spans="1:13" s="194" customFormat="1" ht="63.75" customHeight="1">
      <c r="A162" s="246">
        <v>5</v>
      </c>
      <c r="B162" s="41" t="s">
        <v>464</v>
      </c>
      <c r="C162" s="41" t="s">
        <v>465</v>
      </c>
      <c r="D162" s="6" t="s">
        <v>466</v>
      </c>
      <c r="E162" s="14">
        <v>39814</v>
      </c>
      <c r="F162" s="14" t="s">
        <v>20</v>
      </c>
      <c r="G162" s="16" t="s">
        <v>467</v>
      </c>
      <c r="H162" s="178"/>
      <c r="I162" s="8"/>
      <c r="J162" s="38"/>
      <c r="K162" s="38"/>
      <c r="L162" s="247"/>
      <c r="M162" s="248"/>
    </row>
    <row r="163" spans="1:13" s="194" customFormat="1" ht="63.75" customHeight="1">
      <c r="A163" s="246">
        <v>6</v>
      </c>
      <c r="B163" s="41" t="s">
        <v>468</v>
      </c>
      <c r="C163" s="41" t="s">
        <v>469</v>
      </c>
      <c r="D163" s="6" t="s">
        <v>59</v>
      </c>
      <c r="E163" s="14">
        <v>39814</v>
      </c>
      <c r="F163" s="14">
        <v>40178</v>
      </c>
      <c r="G163" s="16">
        <v>4800</v>
      </c>
      <c r="H163" s="178">
        <v>4800</v>
      </c>
      <c r="I163" s="8"/>
      <c r="J163" s="38"/>
      <c r="K163" s="38"/>
      <c r="L163" s="247"/>
      <c r="M163" s="248"/>
    </row>
    <row r="164" spans="1:13" s="194" customFormat="1" ht="63.75" customHeight="1">
      <c r="A164" s="246">
        <v>7</v>
      </c>
      <c r="B164" s="41" t="s">
        <v>470</v>
      </c>
      <c r="C164" s="41" t="s">
        <v>471</v>
      </c>
      <c r="D164" s="6" t="s">
        <v>472</v>
      </c>
      <c r="E164" s="14">
        <v>39626</v>
      </c>
      <c r="F164" s="14">
        <v>39995</v>
      </c>
      <c r="G164" s="16">
        <v>11242671</v>
      </c>
      <c r="H164" s="178">
        <v>11242671</v>
      </c>
      <c r="I164" s="8"/>
      <c r="J164" s="38"/>
      <c r="K164" s="38"/>
      <c r="L164" s="247"/>
      <c r="M164" s="248"/>
    </row>
    <row r="165" spans="1:13" s="194" customFormat="1" ht="63.75" customHeight="1">
      <c r="A165" s="246">
        <v>8</v>
      </c>
      <c r="B165" s="41" t="s">
        <v>473</v>
      </c>
      <c r="C165" s="41" t="s">
        <v>471</v>
      </c>
      <c r="D165" s="6" t="s">
        <v>472</v>
      </c>
      <c r="E165" s="14">
        <v>39626</v>
      </c>
      <c r="F165" s="14">
        <v>39995</v>
      </c>
      <c r="G165" s="16">
        <v>32949458</v>
      </c>
      <c r="H165" s="178">
        <v>32949458</v>
      </c>
      <c r="I165" s="8"/>
      <c r="J165" s="38"/>
      <c r="K165" s="38"/>
      <c r="L165" s="247"/>
      <c r="M165" s="248"/>
    </row>
    <row r="166" spans="1:13" s="194" customFormat="1" ht="63.75" customHeight="1">
      <c r="A166" s="246">
        <v>9</v>
      </c>
      <c r="B166" s="41" t="s">
        <v>474</v>
      </c>
      <c r="C166" s="41" t="s">
        <v>471</v>
      </c>
      <c r="D166" s="6" t="s">
        <v>472</v>
      </c>
      <c r="E166" s="14">
        <v>39626</v>
      </c>
      <c r="F166" s="14">
        <v>39995</v>
      </c>
      <c r="G166" s="16">
        <v>22489597</v>
      </c>
      <c r="H166" s="178">
        <v>22489597</v>
      </c>
      <c r="I166" s="8"/>
      <c r="J166" s="38"/>
      <c r="K166" s="38"/>
      <c r="L166" s="247"/>
      <c r="M166" s="248"/>
    </row>
    <row r="167" spans="1:13" s="194" customFormat="1" ht="63.75" customHeight="1">
      <c r="A167" s="246">
        <v>10</v>
      </c>
      <c r="B167" s="41" t="s">
        <v>475</v>
      </c>
      <c r="C167" s="41" t="s">
        <v>476</v>
      </c>
      <c r="D167" s="6" t="s">
        <v>24</v>
      </c>
      <c r="E167" s="14">
        <v>39813</v>
      </c>
      <c r="F167" s="14">
        <v>40025</v>
      </c>
      <c r="G167" s="16">
        <v>150000</v>
      </c>
      <c r="H167" s="178">
        <v>1050000</v>
      </c>
      <c r="I167" s="8"/>
      <c r="J167" s="38"/>
      <c r="K167" s="38"/>
      <c r="L167" s="247"/>
      <c r="M167" s="248"/>
    </row>
    <row r="168" spans="1:13" s="194" customFormat="1" ht="63.75" customHeight="1">
      <c r="A168" s="246">
        <v>11</v>
      </c>
      <c r="B168" s="41" t="s">
        <v>477</v>
      </c>
      <c r="C168" s="41" t="s">
        <v>478</v>
      </c>
      <c r="D168" s="6" t="s">
        <v>466</v>
      </c>
      <c r="E168" s="14">
        <v>39814</v>
      </c>
      <c r="F168" s="14">
        <v>40179</v>
      </c>
      <c r="G168" s="16">
        <v>65165</v>
      </c>
      <c r="H168" s="178">
        <v>260656</v>
      </c>
      <c r="I168" s="8"/>
      <c r="J168" s="38"/>
      <c r="K168" s="38"/>
      <c r="L168" s="247"/>
      <c r="M168" s="248"/>
    </row>
    <row r="169" spans="1:13" s="194" customFormat="1" ht="63.75" customHeight="1">
      <c r="A169" s="246">
        <v>12</v>
      </c>
      <c r="B169" s="41" t="s">
        <v>479</v>
      </c>
      <c r="C169" s="41" t="s">
        <v>480</v>
      </c>
      <c r="D169" s="6" t="s">
        <v>24</v>
      </c>
      <c r="E169" s="14">
        <v>39814</v>
      </c>
      <c r="F169" s="14" t="s">
        <v>20</v>
      </c>
      <c r="G169" s="16" t="s">
        <v>481</v>
      </c>
      <c r="H169" s="178"/>
      <c r="I169" s="8"/>
      <c r="J169" s="38"/>
      <c r="K169" s="38"/>
      <c r="L169" s="247"/>
      <c r="M169" s="248"/>
    </row>
    <row r="170" spans="1:13" s="194" customFormat="1" ht="63.75" customHeight="1">
      <c r="A170" s="246">
        <v>13</v>
      </c>
      <c r="B170" s="41" t="s">
        <v>323</v>
      </c>
      <c r="C170" s="41" t="s">
        <v>482</v>
      </c>
      <c r="D170" s="6" t="s">
        <v>483</v>
      </c>
      <c r="E170" s="14">
        <v>39836</v>
      </c>
      <c r="F170" s="14" t="s">
        <v>20</v>
      </c>
      <c r="G170" s="16" t="s">
        <v>467</v>
      </c>
      <c r="H170" s="178"/>
      <c r="I170" s="8"/>
      <c r="J170" s="38"/>
      <c r="K170" s="38"/>
      <c r="L170" s="247"/>
      <c r="M170" s="248"/>
    </row>
    <row r="171" spans="1:13" s="194" customFormat="1" ht="63.75" customHeight="1">
      <c r="A171" s="246">
        <v>14</v>
      </c>
      <c r="B171" s="41" t="s">
        <v>484</v>
      </c>
      <c r="C171" s="41" t="s">
        <v>485</v>
      </c>
      <c r="D171" s="6" t="s">
        <v>24</v>
      </c>
      <c r="E171" s="14">
        <v>39814</v>
      </c>
      <c r="F171" s="14" t="s">
        <v>20</v>
      </c>
      <c r="G171" s="16" t="s">
        <v>486</v>
      </c>
      <c r="H171" s="178">
        <v>416500</v>
      </c>
      <c r="I171" s="8"/>
      <c r="J171" s="38"/>
      <c r="K171" s="38"/>
      <c r="L171" s="247"/>
      <c r="M171" s="248"/>
    </row>
    <row r="172" spans="1:13" s="194" customFormat="1" ht="63.75" customHeight="1">
      <c r="A172" s="246">
        <v>15</v>
      </c>
      <c r="B172" s="41" t="s">
        <v>487</v>
      </c>
      <c r="C172" s="41" t="s">
        <v>488</v>
      </c>
      <c r="D172" s="6" t="s">
        <v>66</v>
      </c>
      <c r="E172" s="14">
        <v>39753</v>
      </c>
      <c r="F172" s="14" t="s">
        <v>20</v>
      </c>
      <c r="G172" s="16" t="s">
        <v>467</v>
      </c>
      <c r="H172" s="178"/>
      <c r="I172" s="8"/>
      <c r="J172" s="38"/>
      <c r="K172" s="38"/>
      <c r="L172" s="247"/>
      <c r="M172" s="248"/>
    </row>
    <row r="173" spans="1:13" s="194" customFormat="1" ht="63.75" customHeight="1">
      <c r="A173" s="246">
        <v>16</v>
      </c>
      <c r="B173" s="41" t="s">
        <v>489</v>
      </c>
      <c r="C173" s="41" t="s">
        <v>490</v>
      </c>
      <c r="D173" s="6" t="s">
        <v>491</v>
      </c>
      <c r="E173" s="14">
        <v>38820</v>
      </c>
      <c r="F173" s="14" t="s">
        <v>20</v>
      </c>
      <c r="G173" s="16" t="s">
        <v>467</v>
      </c>
      <c r="H173" s="178"/>
      <c r="I173" s="8"/>
      <c r="J173" s="38"/>
      <c r="K173" s="38"/>
      <c r="L173" s="247"/>
      <c r="M173" s="248"/>
    </row>
    <row r="174" spans="1:13" s="194" customFormat="1" ht="63.75" customHeight="1">
      <c r="A174" s="246">
        <v>17</v>
      </c>
      <c r="B174" s="41" t="s">
        <v>492</v>
      </c>
      <c r="C174" s="41" t="s">
        <v>493</v>
      </c>
      <c r="D174" s="6" t="s">
        <v>494</v>
      </c>
      <c r="E174" s="14">
        <v>38991</v>
      </c>
      <c r="F174" s="14">
        <v>40816</v>
      </c>
      <c r="G174" s="16">
        <v>162000</v>
      </c>
      <c r="H174" s="178">
        <v>1944000</v>
      </c>
      <c r="I174" s="8"/>
      <c r="J174" s="38"/>
      <c r="K174" s="38"/>
      <c r="L174" s="247"/>
      <c r="M174" s="248"/>
    </row>
    <row r="175" spans="1:13" s="194" customFormat="1" ht="63.75" customHeight="1">
      <c r="A175" s="246">
        <v>18</v>
      </c>
      <c r="B175" s="41" t="s">
        <v>495</v>
      </c>
      <c r="C175" s="41" t="s">
        <v>496</v>
      </c>
      <c r="D175" s="6" t="s">
        <v>24</v>
      </c>
      <c r="E175" s="14">
        <v>39231</v>
      </c>
      <c r="F175" s="14">
        <v>40178</v>
      </c>
      <c r="G175" s="16" t="s">
        <v>497</v>
      </c>
      <c r="H175" s="178"/>
      <c r="I175" s="8"/>
      <c r="J175" s="38"/>
      <c r="K175" s="38"/>
      <c r="L175" s="247"/>
      <c r="M175" s="248"/>
    </row>
    <row r="176" spans="1:13" s="194" customFormat="1" ht="63.75" customHeight="1">
      <c r="A176" s="246">
        <v>19</v>
      </c>
      <c r="B176" s="41" t="s">
        <v>498</v>
      </c>
      <c r="C176" s="41" t="s">
        <v>499</v>
      </c>
      <c r="D176" s="6" t="s">
        <v>500</v>
      </c>
      <c r="E176" s="14">
        <v>39696</v>
      </c>
      <c r="F176" s="14" t="s">
        <v>20</v>
      </c>
      <c r="G176" s="16" t="s">
        <v>501</v>
      </c>
      <c r="H176" s="178"/>
      <c r="I176" s="8"/>
      <c r="J176" s="38"/>
      <c r="K176" s="38"/>
      <c r="L176" s="247"/>
      <c r="M176" s="248"/>
    </row>
    <row r="177" spans="1:13" s="194" customFormat="1" ht="63.75" customHeight="1">
      <c r="A177" s="246">
        <v>20</v>
      </c>
      <c r="B177" s="41" t="s">
        <v>502</v>
      </c>
      <c r="C177" s="41" t="s">
        <v>461</v>
      </c>
      <c r="D177" s="6" t="s">
        <v>503</v>
      </c>
      <c r="E177" s="14">
        <v>39204</v>
      </c>
      <c r="F177" s="14" t="s">
        <v>20</v>
      </c>
      <c r="G177" s="16">
        <v>3960</v>
      </c>
      <c r="H177" s="178">
        <v>47520</v>
      </c>
      <c r="I177" s="8"/>
      <c r="J177" s="38"/>
      <c r="K177" s="38"/>
      <c r="L177" s="247"/>
      <c r="M177" s="248"/>
    </row>
    <row r="178" spans="1:13" s="194" customFormat="1" ht="63.75" customHeight="1">
      <c r="A178" s="246">
        <v>21</v>
      </c>
      <c r="B178" s="41" t="s">
        <v>504</v>
      </c>
      <c r="C178" s="41" t="s">
        <v>505</v>
      </c>
      <c r="D178" s="6" t="s">
        <v>459</v>
      </c>
      <c r="E178" s="14">
        <v>39630</v>
      </c>
      <c r="F178" s="14" t="s">
        <v>20</v>
      </c>
      <c r="G178" s="16">
        <v>20000</v>
      </c>
      <c r="H178" s="178">
        <v>240000</v>
      </c>
      <c r="I178" s="8"/>
      <c r="J178" s="38"/>
      <c r="K178" s="38"/>
      <c r="L178" s="247"/>
      <c r="M178" s="248"/>
    </row>
    <row r="179" spans="1:13" s="194" customFormat="1" ht="63.75" customHeight="1">
      <c r="A179" s="246">
        <v>22</v>
      </c>
      <c r="B179" s="41" t="s">
        <v>506</v>
      </c>
      <c r="C179" s="41" t="s">
        <v>507</v>
      </c>
      <c r="D179" s="6" t="s">
        <v>508</v>
      </c>
      <c r="E179" s="14">
        <v>39448</v>
      </c>
      <c r="F179" s="14" t="s">
        <v>20</v>
      </c>
      <c r="G179" s="16" t="s">
        <v>467</v>
      </c>
      <c r="H179" s="178"/>
      <c r="I179" s="8"/>
      <c r="J179" s="38"/>
      <c r="K179" s="38"/>
      <c r="L179" s="247"/>
      <c r="M179" s="248"/>
    </row>
    <row r="180" spans="1:13" s="194" customFormat="1" ht="63.75" customHeight="1">
      <c r="A180" s="246">
        <v>23</v>
      </c>
      <c r="B180" s="41" t="s">
        <v>509</v>
      </c>
      <c r="C180" s="41" t="s">
        <v>510</v>
      </c>
      <c r="D180" s="6" t="s">
        <v>34</v>
      </c>
      <c r="E180" s="14">
        <v>39904</v>
      </c>
      <c r="F180" s="14" t="s">
        <v>20</v>
      </c>
      <c r="G180" s="16">
        <v>5150</v>
      </c>
      <c r="H180" s="178">
        <v>46350</v>
      </c>
      <c r="I180" s="8"/>
      <c r="J180" s="38"/>
      <c r="K180" s="38"/>
      <c r="L180" s="247"/>
      <c r="M180" s="248"/>
    </row>
    <row r="181" spans="1:13" s="194" customFormat="1" ht="63.75" customHeight="1">
      <c r="A181" s="246">
        <v>24</v>
      </c>
      <c r="B181" s="41" t="s">
        <v>511</v>
      </c>
      <c r="C181" s="41" t="s">
        <v>512</v>
      </c>
      <c r="D181" s="6" t="s">
        <v>66</v>
      </c>
      <c r="E181" s="14">
        <v>39539</v>
      </c>
      <c r="F181" s="14" t="s">
        <v>20</v>
      </c>
      <c r="G181" s="16">
        <v>4800</v>
      </c>
      <c r="H181" s="178">
        <v>57600</v>
      </c>
      <c r="I181" s="8"/>
      <c r="J181" s="38"/>
      <c r="K181" s="38"/>
      <c r="L181" s="247"/>
      <c r="M181" s="248"/>
    </row>
    <row r="182" spans="1:13" s="194" customFormat="1" ht="63.75" customHeight="1">
      <c r="A182" s="246">
        <v>25</v>
      </c>
      <c r="B182" s="41" t="s">
        <v>513</v>
      </c>
      <c r="C182" s="41" t="s">
        <v>514</v>
      </c>
      <c r="D182" s="6" t="s">
        <v>34</v>
      </c>
      <c r="E182" s="14">
        <v>38435</v>
      </c>
      <c r="F182" s="14" t="s">
        <v>20</v>
      </c>
      <c r="G182" s="16" t="s">
        <v>467</v>
      </c>
      <c r="H182" s="178"/>
      <c r="I182" s="8"/>
      <c r="J182" s="38"/>
      <c r="K182" s="38"/>
      <c r="L182" s="247"/>
      <c r="M182" s="248"/>
    </row>
    <row r="183" spans="1:13" s="194" customFormat="1" ht="63.75" customHeight="1">
      <c r="A183" s="246">
        <v>26</v>
      </c>
      <c r="B183" s="41" t="s">
        <v>515</v>
      </c>
      <c r="C183" s="41" t="s">
        <v>496</v>
      </c>
      <c r="D183" s="6" t="s">
        <v>59</v>
      </c>
      <c r="E183" s="14">
        <v>39845</v>
      </c>
      <c r="F183" s="14" t="s">
        <v>20</v>
      </c>
      <c r="G183" s="16">
        <v>4200</v>
      </c>
      <c r="H183" s="178">
        <v>46200</v>
      </c>
      <c r="I183" s="8"/>
      <c r="J183" s="38"/>
      <c r="K183" s="38"/>
      <c r="L183" s="247"/>
      <c r="M183" s="248"/>
    </row>
    <row r="184" spans="1:13" s="194" customFormat="1" ht="63.75" customHeight="1">
      <c r="A184" s="246">
        <v>27</v>
      </c>
      <c r="B184" s="41" t="s">
        <v>516</v>
      </c>
      <c r="C184" s="41" t="s">
        <v>517</v>
      </c>
      <c r="D184" s="6" t="s">
        <v>518</v>
      </c>
      <c r="E184" s="14">
        <v>39786</v>
      </c>
      <c r="F184" s="14" t="s">
        <v>20</v>
      </c>
      <c r="G184" s="16">
        <v>8700</v>
      </c>
      <c r="H184" s="178">
        <v>18800</v>
      </c>
      <c r="I184" s="8"/>
      <c r="J184" s="38"/>
      <c r="K184" s="38"/>
      <c r="L184" s="247"/>
      <c r="M184" s="248"/>
    </row>
    <row r="185" spans="1:13" s="194" customFormat="1" ht="63.75" customHeight="1">
      <c r="A185" s="246">
        <v>28</v>
      </c>
      <c r="B185" s="41" t="s">
        <v>519</v>
      </c>
      <c r="C185" s="41" t="s">
        <v>496</v>
      </c>
      <c r="D185" s="6" t="s">
        <v>520</v>
      </c>
      <c r="E185" s="14">
        <v>39786</v>
      </c>
      <c r="F185" s="14" t="s">
        <v>20</v>
      </c>
      <c r="G185" s="16" t="s">
        <v>521</v>
      </c>
      <c r="H185" s="178"/>
      <c r="I185" s="8"/>
      <c r="J185" s="38"/>
      <c r="K185" s="38"/>
      <c r="L185" s="247"/>
      <c r="M185" s="248"/>
    </row>
    <row r="186" spans="1:13" s="194" customFormat="1" ht="63.75" customHeight="1">
      <c r="A186" s="246">
        <v>29</v>
      </c>
      <c r="B186" s="41" t="s">
        <v>522</v>
      </c>
      <c r="C186" s="41" t="s">
        <v>485</v>
      </c>
      <c r="D186" s="6" t="s">
        <v>24</v>
      </c>
      <c r="E186" s="14">
        <v>39814</v>
      </c>
      <c r="F186" s="14" t="s">
        <v>20</v>
      </c>
      <c r="G186" s="16" t="s">
        <v>486</v>
      </c>
      <c r="H186" s="178">
        <v>850500</v>
      </c>
      <c r="I186" s="8"/>
      <c r="J186" s="38"/>
      <c r="K186" s="38"/>
      <c r="L186" s="247"/>
      <c r="M186" s="248"/>
    </row>
    <row r="187" spans="1:13" s="194" customFormat="1" ht="63.75" customHeight="1">
      <c r="A187" s="246">
        <v>30</v>
      </c>
      <c r="B187" s="41" t="s">
        <v>523</v>
      </c>
      <c r="C187" s="41" t="s">
        <v>524</v>
      </c>
      <c r="D187" s="6" t="s">
        <v>525</v>
      </c>
      <c r="E187" s="14">
        <v>39508</v>
      </c>
      <c r="F187" s="14" t="s">
        <v>20</v>
      </c>
      <c r="G187" s="16" t="s">
        <v>526</v>
      </c>
      <c r="H187" s="178" t="s">
        <v>527</v>
      </c>
      <c r="I187" s="8"/>
      <c r="J187" s="38"/>
      <c r="K187" s="38"/>
      <c r="L187" s="247"/>
      <c r="M187" s="248"/>
    </row>
    <row r="188" spans="1:13" s="194" customFormat="1" ht="63.75" customHeight="1">
      <c r="A188" s="246">
        <v>31</v>
      </c>
      <c r="B188" s="41" t="s">
        <v>528</v>
      </c>
      <c r="C188" s="41" t="s">
        <v>529</v>
      </c>
      <c r="D188" s="6" t="s">
        <v>530</v>
      </c>
      <c r="E188" s="14">
        <v>39476</v>
      </c>
      <c r="F188" s="14" t="s">
        <v>20</v>
      </c>
      <c r="G188" s="16">
        <v>6000</v>
      </c>
      <c r="H188" s="178">
        <v>24000</v>
      </c>
      <c r="I188" s="8"/>
      <c r="J188" s="38"/>
      <c r="K188" s="38"/>
      <c r="L188" s="247"/>
      <c r="M188" s="248"/>
    </row>
    <row r="189" spans="1:13" s="194" customFormat="1" ht="63.75" customHeight="1">
      <c r="A189" s="246">
        <v>32</v>
      </c>
      <c r="B189" s="41" t="s">
        <v>531</v>
      </c>
      <c r="C189" s="41" t="s">
        <v>532</v>
      </c>
      <c r="D189" s="6" t="s">
        <v>533</v>
      </c>
      <c r="E189" s="14">
        <v>39475</v>
      </c>
      <c r="F189" s="14" t="s">
        <v>20</v>
      </c>
      <c r="G189" s="16">
        <v>18000</v>
      </c>
      <c r="H189" s="178">
        <v>18000</v>
      </c>
      <c r="I189" s="8"/>
      <c r="J189" s="38"/>
      <c r="K189" s="38"/>
      <c r="L189" s="247"/>
      <c r="M189" s="248"/>
    </row>
    <row r="190" spans="1:13" s="194" customFormat="1" ht="63.75" customHeight="1">
      <c r="A190" s="246">
        <v>33</v>
      </c>
      <c r="B190" s="41" t="s">
        <v>534</v>
      </c>
      <c r="C190" s="41" t="s">
        <v>535</v>
      </c>
      <c r="D190" s="6" t="s">
        <v>34</v>
      </c>
      <c r="E190" s="14">
        <v>39168</v>
      </c>
      <c r="F190" s="14" t="s">
        <v>20</v>
      </c>
      <c r="G190" s="16" t="s">
        <v>536</v>
      </c>
      <c r="H190" s="178"/>
      <c r="I190" s="8"/>
      <c r="J190" s="38"/>
      <c r="K190" s="38"/>
      <c r="L190" s="247"/>
      <c r="M190" s="248"/>
    </row>
    <row r="191" spans="1:13" s="194" customFormat="1" ht="63.75" customHeight="1">
      <c r="A191" s="246">
        <v>34</v>
      </c>
      <c r="B191" s="41" t="s">
        <v>537</v>
      </c>
      <c r="C191" s="41" t="s">
        <v>538</v>
      </c>
      <c r="D191" s="6" t="s">
        <v>24</v>
      </c>
      <c r="E191" s="14">
        <v>39142</v>
      </c>
      <c r="F191" s="14" t="s">
        <v>20</v>
      </c>
      <c r="G191" s="16">
        <v>75000</v>
      </c>
      <c r="H191" s="178">
        <v>900000</v>
      </c>
      <c r="I191" s="8"/>
      <c r="J191" s="38"/>
      <c r="K191" s="38"/>
      <c r="L191" s="247"/>
      <c r="M191" s="248"/>
    </row>
    <row r="192" spans="1:13" s="194" customFormat="1" ht="63.75" customHeight="1">
      <c r="A192" s="246">
        <v>35</v>
      </c>
      <c r="B192" s="41" t="s">
        <v>539</v>
      </c>
      <c r="C192" s="41" t="s">
        <v>540</v>
      </c>
      <c r="D192" s="6" t="s">
        <v>459</v>
      </c>
      <c r="E192" s="14">
        <v>39883</v>
      </c>
      <c r="F192" s="14">
        <v>39943</v>
      </c>
      <c r="G192" s="16">
        <v>3928080</v>
      </c>
      <c r="H192" s="178">
        <v>3928080</v>
      </c>
      <c r="I192" s="8"/>
      <c r="J192" s="38"/>
      <c r="K192" s="38"/>
      <c r="L192" s="247"/>
      <c r="M192" s="248"/>
    </row>
    <row r="193" spans="1:13" s="194" customFormat="1" ht="63.75" customHeight="1">
      <c r="A193" s="246">
        <v>36</v>
      </c>
      <c r="B193" s="41" t="s">
        <v>539</v>
      </c>
      <c r="C193" s="41" t="s">
        <v>541</v>
      </c>
      <c r="D193" s="6" t="s">
        <v>459</v>
      </c>
      <c r="E193" s="14">
        <v>39102</v>
      </c>
      <c r="F193" s="14" t="s">
        <v>20</v>
      </c>
      <c r="G193" s="16">
        <v>15176</v>
      </c>
      <c r="H193" s="178">
        <v>182112</v>
      </c>
      <c r="I193" s="8"/>
      <c r="J193" s="38"/>
      <c r="K193" s="38"/>
      <c r="L193" s="247"/>
      <c r="M193" s="248"/>
    </row>
    <row r="194" spans="1:13" s="194" customFormat="1" ht="63.75" customHeight="1">
      <c r="A194" s="246">
        <v>37</v>
      </c>
      <c r="B194" s="41" t="s">
        <v>542</v>
      </c>
      <c r="C194" s="41" t="s">
        <v>543</v>
      </c>
      <c r="D194" s="6" t="s">
        <v>459</v>
      </c>
      <c r="E194" s="14">
        <v>38869</v>
      </c>
      <c r="F194" s="14" t="s">
        <v>20</v>
      </c>
      <c r="G194" s="16" t="s">
        <v>544</v>
      </c>
      <c r="H194" s="178"/>
      <c r="I194" s="8"/>
      <c r="J194" s="38"/>
      <c r="K194" s="38"/>
      <c r="L194" s="247"/>
      <c r="M194" s="248"/>
    </row>
    <row r="195" spans="1:13" s="194" customFormat="1" ht="63.75" customHeight="1">
      <c r="A195" s="246">
        <v>38</v>
      </c>
      <c r="B195" s="41" t="s">
        <v>545</v>
      </c>
      <c r="C195" s="41" t="s">
        <v>546</v>
      </c>
      <c r="D195" s="6" t="s">
        <v>66</v>
      </c>
      <c r="E195" s="14">
        <v>38778</v>
      </c>
      <c r="F195" s="14" t="s">
        <v>20</v>
      </c>
      <c r="G195" s="16" t="s">
        <v>467</v>
      </c>
      <c r="H195" s="178"/>
      <c r="I195" s="8"/>
      <c r="J195" s="38"/>
      <c r="K195" s="38"/>
      <c r="L195" s="247"/>
      <c r="M195" s="248"/>
    </row>
    <row r="196" spans="1:13" s="194" customFormat="1" ht="63.75" customHeight="1">
      <c r="A196" s="246">
        <v>39</v>
      </c>
      <c r="B196" s="41" t="s">
        <v>547</v>
      </c>
      <c r="C196" s="41" t="s">
        <v>538</v>
      </c>
      <c r="D196" s="6" t="s">
        <v>59</v>
      </c>
      <c r="E196" s="14">
        <v>39873</v>
      </c>
      <c r="F196" s="14" t="s">
        <v>20</v>
      </c>
      <c r="G196" s="16">
        <v>150000</v>
      </c>
      <c r="H196" s="178">
        <v>1500000</v>
      </c>
      <c r="I196" s="8"/>
      <c r="J196" s="38"/>
      <c r="K196" s="38"/>
      <c r="L196" s="247"/>
      <c r="M196" s="248"/>
    </row>
    <row r="197" spans="1:13" s="194" customFormat="1" ht="63.75" customHeight="1">
      <c r="A197" s="246">
        <v>40</v>
      </c>
      <c r="B197" s="41" t="s">
        <v>548</v>
      </c>
      <c r="C197" s="41" t="s">
        <v>549</v>
      </c>
      <c r="D197" s="6" t="s">
        <v>24</v>
      </c>
      <c r="E197" s="14">
        <v>39814</v>
      </c>
      <c r="F197" s="14">
        <v>39994</v>
      </c>
      <c r="G197" s="16">
        <v>15000</v>
      </c>
      <c r="H197" s="178">
        <v>90000</v>
      </c>
      <c r="I197" s="8"/>
      <c r="J197" s="38"/>
      <c r="K197" s="38"/>
      <c r="L197" s="247"/>
      <c r="M197" s="248"/>
    </row>
    <row r="198" spans="1:13" s="194" customFormat="1" ht="63.75" customHeight="1">
      <c r="A198" s="246">
        <v>41</v>
      </c>
      <c r="B198" s="41" t="s">
        <v>550</v>
      </c>
      <c r="C198" s="41" t="s">
        <v>551</v>
      </c>
      <c r="D198" s="6" t="s">
        <v>552</v>
      </c>
      <c r="E198" s="14">
        <v>38553</v>
      </c>
      <c r="F198" s="14" t="s">
        <v>20</v>
      </c>
      <c r="G198" s="16" t="s">
        <v>467</v>
      </c>
      <c r="H198" s="178"/>
      <c r="I198" s="8"/>
      <c r="J198" s="38"/>
      <c r="K198" s="38"/>
      <c r="L198" s="247"/>
      <c r="M198" s="248"/>
    </row>
    <row r="199" spans="1:13" s="194" customFormat="1" ht="63.75" customHeight="1">
      <c r="A199" s="246">
        <v>42</v>
      </c>
      <c r="B199" s="41" t="s">
        <v>553</v>
      </c>
      <c r="C199" s="41" t="s">
        <v>554</v>
      </c>
      <c r="D199" s="6" t="s">
        <v>518</v>
      </c>
      <c r="E199" s="14">
        <v>38429</v>
      </c>
      <c r="F199" s="14" t="s">
        <v>20</v>
      </c>
      <c r="G199" s="16">
        <v>45000</v>
      </c>
      <c r="H199" s="178">
        <v>90000</v>
      </c>
      <c r="I199" s="8"/>
      <c r="J199" s="38"/>
      <c r="K199" s="38"/>
      <c r="L199" s="247"/>
      <c r="M199" s="248"/>
    </row>
    <row r="200" spans="1:13" s="194" customFormat="1" ht="63.75" customHeight="1">
      <c r="A200" s="246">
        <v>43</v>
      </c>
      <c r="B200" s="41" t="s">
        <v>555</v>
      </c>
      <c r="C200" s="41" t="s">
        <v>556</v>
      </c>
      <c r="D200" s="6" t="s">
        <v>557</v>
      </c>
      <c r="E200" s="14">
        <v>38353</v>
      </c>
      <c r="F200" s="14" t="s">
        <v>20</v>
      </c>
      <c r="G200" s="16">
        <v>2000</v>
      </c>
      <c r="H200" s="178">
        <v>8000</v>
      </c>
      <c r="I200" s="8"/>
      <c r="J200" s="38"/>
      <c r="K200" s="38"/>
      <c r="L200" s="247"/>
      <c r="M200" s="248"/>
    </row>
    <row r="201" spans="1:13" s="194" customFormat="1" ht="63.75" customHeight="1">
      <c r="A201" s="246">
        <v>44</v>
      </c>
      <c r="B201" s="41" t="s">
        <v>558</v>
      </c>
      <c r="C201" s="41" t="s">
        <v>551</v>
      </c>
      <c r="D201" s="6" t="s">
        <v>47</v>
      </c>
      <c r="E201" s="14">
        <v>38196</v>
      </c>
      <c r="F201" s="14" t="s">
        <v>20</v>
      </c>
      <c r="G201" s="16" t="s">
        <v>467</v>
      </c>
      <c r="H201" s="178"/>
      <c r="I201" s="8"/>
      <c r="J201" s="38"/>
      <c r="K201" s="38"/>
      <c r="L201" s="247"/>
      <c r="M201" s="248"/>
    </row>
    <row r="202" spans="1:13" s="194" customFormat="1" ht="63.75" customHeight="1">
      <c r="A202" s="246">
        <v>45</v>
      </c>
      <c r="B202" s="41" t="s">
        <v>559</v>
      </c>
      <c r="C202" s="41" t="s">
        <v>560</v>
      </c>
      <c r="D202" s="6" t="s">
        <v>472</v>
      </c>
      <c r="E202" s="14">
        <v>38018</v>
      </c>
      <c r="F202" s="14" t="s">
        <v>20</v>
      </c>
      <c r="G202" s="16" t="s">
        <v>467</v>
      </c>
      <c r="H202" s="178"/>
      <c r="I202" s="8"/>
      <c r="J202" s="38"/>
      <c r="K202" s="38"/>
      <c r="L202" s="247"/>
      <c r="M202" s="248"/>
    </row>
    <row r="203" spans="1:13" s="194" customFormat="1" ht="63.75" customHeight="1">
      <c r="A203" s="246">
        <v>46</v>
      </c>
      <c r="B203" s="41" t="s">
        <v>561</v>
      </c>
      <c r="C203" s="41" t="s">
        <v>562</v>
      </c>
      <c r="D203" s="6" t="s">
        <v>59</v>
      </c>
      <c r="E203" s="14">
        <v>36617</v>
      </c>
      <c r="F203" s="14" t="s">
        <v>20</v>
      </c>
      <c r="G203" s="16" t="s">
        <v>467</v>
      </c>
      <c r="H203" s="178"/>
      <c r="I203" s="8"/>
      <c r="J203" s="38"/>
      <c r="K203" s="38"/>
      <c r="L203" s="247"/>
      <c r="M203" s="248"/>
    </row>
    <row r="204" spans="1:13" s="194" customFormat="1" ht="63.75" customHeight="1">
      <c r="A204" s="246">
        <v>47</v>
      </c>
      <c r="B204" s="41" t="s">
        <v>563</v>
      </c>
      <c r="C204" s="41" t="s">
        <v>564</v>
      </c>
      <c r="D204" s="6" t="s">
        <v>24</v>
      </c>
      <c r="E204" s="14">
        <v>36586</v>
      </c>
      <c r="F204" s="14" t="s">
        <v>20</v>
      </c>
      <c r="G204" s="16">
        <v>3000</v>
      </c>
      <c r="H204" s="178">
        <v>36000</v>
      </c>
      <c r="I204" s="8"/>
      <c r="J204" s="38"/>
      <c r="K204" s="38"/>
      <c r="L204" s="247"/>
      <c r="M204" s="248"/>
    </row>
    <row r="205" spans="1:13" s="194" customFormat="1" ht="63.75" customHeight="1">
      <c r="A205" s="246">
        <v>48</v>
      </c>
      <c r="B205" s="41" t="s">
        <v>565</v>
      </c>
      <c r="C205" s="41" t="s">
        <v>566</v>
      </c>
      <c r="D205" s="6" t="s">
        <v>66</v>
      </c>
      <c r="E205" s="14">
        <v>36545</v>
      </c>
      <c r="F205" s="14" t="s">
        <v>20</v>
      </c>
      <c r="G205" s="16" t="s">
        <v>467</v>
      </c>
      <c r="H205" s="178"/>
      <c r="I205" s="8"/>
      <c r="J205" s="38"/>
      <c r="K205" s="38"/>
      <c r="L205" s="247"/>
      <c r="M205" s="248"/>
    </row>
    <row r="206" spans="1:13" s="194" customFormat="1" ht="63.75" customHeight="1">
      <c r="A206" s="246">
        <v>49</v>
      </c>
      <c r="B206" s="41" t="s">
        <v>567</v>
      </c>
      <c r="C206" s="41" t="s">
        <v>568</v>
      </c>
      <c r="D206" s="6" t="s">
        <v>491</v>
      </c>
      <c r="E206" s="14">
        <v>36167</v>
      </c>
      <c r="F206" s="14" t="s">
        <v>20</v>
      </c>
      <c r="G206" s="16" t="s">
        <v>467</v>
      </c>
      <c r="H206" s="178"/>
      <c r="I206" s="8"/>
      <c r="J206" s="38"/>
      <c r="K206" s="38"/>
      <c r="L206" s="247"/>
      <c r="M206" s="248"/>
    </row>
    <row r="207" spans="1:13" s="194" customFormat="1" ht="63.75" customHeight="1">
      <c r="A207" s="246">
        <v>50</v>
      </c>
      <c r="B207" s="41" t="s">
        <v>569</v>
      </c>
      <c r="C207" s="41" t="s">
        <v>570</v>
      </c>
      <c r="D207" s="6" t="s">
        <v>491</v>
      </c>
      <c r="E207" s="14">
        <v>35065</v>
      </c>
      <c r="F207" s="14" t="s">
        <v>20</v>
      </c>
      <c r="G207" s="16" t="s">
        <v>467</v>
      </c>
      <c r="H207" s="178"/>
      <c r="I207" s="8"/>
      <c r="J207" s="38"/>
      <c r="K207" s="38"/>
      <c r="L207" s="247"/>
      <c r="M207" s="248"/>
    </row>
    <row r="208" spans="1:13" s="194" customFormat="1" ht="63.75" customHeight="1">
      <c r="A208" s="246">
        <v>51</v>
      </c>
      <c r="B208" s="41" t="s">
        <v>571</v>
      </c>
      <c r="C208" s="41" t="s">
        <v>572</v>
      </c>
      <c r="D208" s="6" t="s">
        <v>472</v>
      </c>
      <c r="E208" s="14">
        <v>39600</v>
      </c>
      <c r="F208" s="14">
        <v>39963</v>
      </c>
      <c r="G208" s="16">
        <v>10960282</v>
      </c>
      <c r="H208" s="178">
        <v>10960282</v>
      </c>
      <c r="I208" s="8"/>
      <c r="J208" s="38"/>
      <c r="K208" s="38"/>
      <c r="L208" s="247"/>
      <c r="M208" s="248"/>
    </row>
    <row r="209" spans="1:13" s="194" customFormat="1" ht="63.75" customHeight="1">
      <c r="A209" s="246">
        <v>52</v>
      </c>
      <c r="B209" s="41" t="s">
        <v>573</v>
      </c>
      <c r="C209" s="41" t="s">
        <v>471</v>
      </c>
      <c r="D209" s="6" t="s">
        <v>472</v>
      </c>
      <c r="E209" s="14">
        <v>39626</v>
      </c>
      <c r="F209" s="14">
        <v>39995</v>
      </c>
      <c r="G209" s="16">
        <v>31603640</v>
      </c>
      <c r="H209" s="178">
        <v>31603640</v>
      </c>
      <c r="I209" s="8"/>
      <c r="J209" s="38"/>
      <c r="K209" s="38"/>
      <c r="L209" s="247"/>
      <c r="M209" s="248"/>
    </row>
    <row r="210" spans="1:13" s="194" customFormat="1" ht="63.75" customHeight="1">
      <c r="A210" s="246">
        <v>53</v>
      </c>
      <c r="B210" s="41" t="s">
        <v>574</v>
      </c>
      <c r="C210" s="41" t="s">
        <v>575</v>
      </c>
      <c r="D210" s="6" t="s">
        <v>66</v>
      </c>
      <c r="E210" s="14">
        <v>38796</v>
      </c>
      <c r="F210" s="14" t="s">
        <v>20</v>
      </c>
      <c r="G210" s="16" t="s">
        <v>467</v>
      </c>
      <c r="H210" s="178"/>
      <c r="I210" s="8"/>
      <c r="J210" s="38"/>
      <c r="K210" s="38"/>
      <c r="L210" s="247"/>
      <c r="M210" s="248"/>
    </row>
    <row r="211" spans="1:13" s="194" customFormat="1" ht="63.75" customHeight="1">
      <c r="A211" s="246">
        <v>54</v>
      </c>
      <c r="B211" s="41" t="s">
        <v>576</v>
      </c>
      <c r="C211" s="41" t="s">
        <v>538</v>
      </c>
      <c r="D211" s="6" t="s">
        <v>66</v>
      </c>
      <c r="E211" s="14">
        <v>38473</v>
      </c>
      <c r="F211" s="14" t="s">
        <v>20</v>
      </c>
      <c r="G211" s="16">
        <v>85000</v>
      </c>
      <c r="H211" s="178">
        <v>1020000</v>
      </c>
      <c r="I211" s="8"/>
      <c r="J211" s="38"/>
      <c r="K211" s="38"/>
      <c r="L211" s="247"/>
      <c r="M211" s="248"/>
    </row>
    <row r="212" spans="1:13" s="194" customFormat="1" ht="63.75" customHeight="1">
      <c r="A212" s="246">
        <v>55</v>
      </c>
      <c r="B212" s="41" t="s">
        <v>577</v>
      </c>
      <c r="C212" s="41" t="s">
        <v>560</v>
      </c>
      <c r="D212" s="6" t="s">
        <v>59</v>
      </c>
      <c r="E212" s="14">
        <v>38097</v>
      </c>
      <c r="F212" s="14" t="s">
        <v>20</v>
      </c>
      <c r="G212" s="16" t="s">
        <v>467</v>
      </c>
      <c r="H212" s="178"/>
      <c r="I212" s="8"/>
      <c r="J212" s="38"/>
      <c r="K212" s="38"/>
      <c r="L212" s="247"/>
      <c r="M212" s="248"/>
    </row>
    <row r="213" spans="1:13" s="194" customFormat="1" ht="63.75" customHeight="1">
      <c r="A213" s="246">
        <v>56</v>
      </c>
      <c r="B213" s="41" t="s">
        <v>578</v>
      </c>
      <c r="C213" s="41" t="s">
        <v>461</v>
      </c>
      <c r="D213" s="6" t="s">
        <v>579</v>
      </c>
      <c r="E213" s="14">
        <v>39132</v>
      </c>
      <c r="F213" s="14" t="s">
        <v>20</v>
      </c>
      <c r="G213" s="16" t="s">
        <v>467</v>
      </c>
      <c r="H213" s="178"/>
      <c r="I213" s="8"/>
      <c r="J213" s="38"/>
      <c r="K213" s="38"/>
      <c r="L213" s="247"/>
      <c r="M213" s="248"/>
    </row>
    <row r="214" spans="1:13" s="194" customFormat="1" ht="63.75" customHeight="1">
      <c r="A214" s="246">
        <v>57</v>
      </c>
      <c r="B214" s="41" t="s">
        <v>580</v>
      </c>
      <c r="C214" s="41" t="s">
        <v>581</v>
      </c>
      <c r="D214" s="6" t="s">
        <v>520</v>
      </c>
      <c r="E214" s="14">
        <v>37340</v>
      </c>
      <c r="F214" s="14" t="s">
        <v>20</v>
      </c>
      <c r="G214" s="16" t="s">
        <v>467</v>
      </c>
      <c r="H214" s="178"/>
      <c r="I214" s="8"/>
      <c r="J214" s="38"/>
      <c r="K214" s="38"/>
      <c r="L214" s="247"/>
      <c r="M214" s="248"/>
    </row>
    <row r="215" spans="1:13" s="194" customFormat="1" ht="63.75" customHeight="1">
      <c r="A215" s="246">
        <v>58</v>
      </c>
      <c r="B215" s="41" t="s">
        <v>582</v>
      </c>
      <c r="C215" s="41" t="s">
        <v>471</v>
      </c>
      <c r="D215" s="6" t="s">
        <v>472</v>
      </c>
      <c r="E215" s="14">
        <v>37996</v>
      </c>
      <c r="F215" s="14" t="s">
        <v>20</v>
      </c>
      <c r="G215" s="16" t="s">
        <v>467</v>
      </c>
      <c r="H215" s="178"/>
      <c r="I215" s="8"/>
      <c r="J215" s="38"/>
      <c r="K215" s="38"/>
      <c r="L215" s="247"/>
      <c r="M215" s="248"/>
    </row>
    <row r="216" spans="1:13" s="194" customFormat="1" ht="63.75" customHeight="1">
      <c r="A216" s="246">
        <v>59</v>
      </c>
      <c r="B216" s="41" t="s">
        <v>583</v>
      </c>
      <c r="C216" s="41" t="s">
        <v>471</v>
      </c>
      <c r="D216" s="6" t="s">
        <v>472</v>
      </c>
      <c r="E216" s="14">
        <v>39626</v>
      </c>
      <c r="F216" s="14">
        <v>39995</v>
      </c>
      <c r="G216" s="16">
        <v>48590375</v>
      </c>
      <c r="H216" s="178">
        <v>48590375</v>
      </c>
      <c r="I216" s="8"/>
      <c r="J216" s="38"/>
      <c r="K216" s="38"/>
      <c r="L216" s="247"/>
      <c r="M216" s="248"/>
    </row>
    <row r="217" spans="1:13" s="194" customFormat="1" ht="63.75" customHeight="1">
      <c r="A217" s="246">
        <v>60</v>
      </c>
      <c r="B217" s="41" t="s">
        <v>584</v>
      </c>
      <c r="C217" s="41" t="s">
        <v>471</v>
      </c>
      <c r="D217" s="6" t="s">
        <v>472</v>
      </c>
      <c r="E217" s="14">
        <v>39626</v>
      </c>
      <c r="F217" s="14">
        <v>39995</v>
      </c>
      <c r="G217" s="16">
        <v>3803939</v>
      </c>
      <c r="H217" s="178">
        <v>3803939</v>
      </c>
      <c r="I217" s="8"/>
      <c r="J217" s="38"/>
      <c r="K217" s="38"/>
      <c r="L217" s="247"/>
      <c r="M217" s="248"/>
    </row>
    <row r="218" spans="1:13" s="194" customFormat="1" ht="63.75" customHeight="1">
      <c r="A218" s="246">
        <v>61</v>
      </c>
      <c r="B218" s="41" t="s">
        <v>193</v>
      </c>
      <c r="C218" s="41" t="s">
        <v>194</v>
      </c>
      <c r="D218" s="6" t="s">
        <v>195</v>
      </c>
      <c r="E218" s="14">
        <v>38364</v>
      </c>
      <c r="F218" s="14">
        <v>40190</v>
      </c>
      <c r="G218" s="16">
        <v>21952360</v>
      </c>
      <c r="H218" s="178">
        <v>21952360</v>
      </c>
      <c r="I218" s="8">
        <v>21952360</v>
      </c>
      <c r="J218" s="38"/>
      <c r="K218" s="38"/>
      <c r="L218" s="247"/>
      <c r="M218" s="248"/>
    </row>
    <row r="219" spans="1:13" s="251" customFormat="1" ht="56.25" customHeight="1" thickBot="1">
      <c r="A219" s="246">
        <v>62</v>
      </c>
      <c r="B219" s="41" t="s">
        <v>197</v>
      </c>
      <c r="C219" s="41" t="s">
        <v>198</v>
      </c>
      <c r="D219" s="6" t="s">
        <v>199</v>
      </c>
      <c r="E219" s="7">
        <v>39385</v>
      </c>
      <c r="F219" s="14">
        <v>40116</v>
      </c>
      <c r="G219" s="16">
        <v>6842760</v>
      </c>
      <c r="H219" s="8">
        <v>6842760</v>
      </c>
      <c r="I219" s="249"/>
      <c r="J219" s="249"/>
      <c r="K219" s="249"/>
      <c r="L219" s="249"/>
      <c r="M219" s="250"/>
    </row>
    <row r="220" spans="1:13" ht="13.5" thickBot="1">
      <c r="A220" s="327" t="s">
        <v>122</v>
      </c>
      <c r="B220" s="363"/>
      <c r="C220" s="363"/>
      <c r="D220" s="363"/>
      <c r="E220" s="363"/>
      <c r="F220" s="363"/>
      <c r="G220" s="363"/>
      <c r="H220" s="363"/>
      <c r="I220" s="363"/>
      <c r="J220" s="363"/>
      <c r="K220" s="363"/>
      <c r="L220" s="363"/>
      <c r="M220" s="364"/>
    </row>
    <row r="221" spans="1:13" ht="89.25">
      <c r="A221" s="21" t="s">
        <v>16</v>
      </c>
      <c r="B221" s="48"/>
      <c r="C221" s="143" t="s">
        <v>123</v>
      </c>
      <c r="D221" s="36"/>
      <c r="E221" s="34" t="s">
        <v>273</v>
      </c>
      <c r="F221" s="36"/>
      <c r="G221" s="23"/>
      <c r="H221" s="221"/>
      <c r="I221" s="221"/>
      <c r="J221" s="221"/>
      <c r="K221" s="221"/>
      <c r="L221" s="221"/>
      <c r="M221" s="231"/>
    </row>
    <row r="222" spans="1:13" ht="38.25">
      <c r="A222" s="224" t="s">
        <v>21</v>
      </c>
      <c r="B222" s="49" t="s">
        <v>124</v>
      </c>
      <c r="C222" s="144" t="s">
        <v>125</v>
      </c>
      <c r="D222" s="37"/>
      <c r="E222" s="7">
        <v>39054</v>
      </c>
      <c r="F222" s="7">
        <v>40880</v>
      </c>
      <c r="G222" s="8">
        <v>2340360</v>
      </c>
      <c r="H222" s="128">
        <v>780120</v>
      </c>
      <c r="I222" s="128">
        <v>780120</v>
      </c>
      <c r="J222" s="128">
        <v>780120</v>
      </c>
      <c r="K222" s="128"/>
      <c r="L222" s="128"/>
      <c r="M222" s="129" t="s">
        <v>126</v>
      </c>
    </row>
    <row r="223" spans="1:13" ht="51">
      <c r="A223" s="4" t="s">
        <v>25</v>
      </c>
      <c r="B223" s="6" t="s">
        <v>127</v>
      </c>
      <c r="C223" s="144" t="s">
        <v>128</v>
      </c>
      <c r="D223" s="39"/>
      <c r="E223" s="7">
        <v>39083</v>
      </c>
      <c r="F223" s="7">
        <v>40755</v>
      </c>
      <c r="G223" s="8">
        <v>2139620</v>
      </c>
      <c r="H223" s="128">
        <v>828240</v>
      </c>
      <c r="I223" s="128">
        <v>828240</v>
      </c>
      <c r="J223" s="128">
        <v>483140</v>
      </c>
      <c r="K223" s="178"/>
      <c r="L223" s="178"/>
      <c r="M223" s="179"/>
    </row>
    <row r="224" spans="1:13" ht="38.25">
      <c r="A224" s="4" t="s">
        <v>28</v>
      </c>
      <c r="B224" s="49" t="s">
        <v>129</v>
      </c>
      <c r="C224" s="144" t="s">
        <v>130</v>
      </c>
      <c r="D224" s="39"/>
      <c r="E224" s="7">
        <v>39356</v>
      </c>
      <c r="F224" s="7">
        <v>40602</v>
      </c>
      <c r="G224" s="8">
        <v>2235324</v>
      </c>
      <c r="H224" s="128">
        <v>1031688</v>
      </c>
      <c r="I224" s="128">
        <v>1031688</v>
      </c>
      <c r="J224" s="128">
        <v>171948</v>
      </c>
      <c r="K224" s="178"/>
      <c r="L224" s="178"/>
      <c r="M224" s="179"/>
    </row>
    <row r="225" spans="1:13" ht="38.25">
      <c r="A225" s="4" t="s">
        <v>31</v>
      </c>
      <c r="B225" s="6" t="s">
        <v>131</v>
      </c>
      <c r="C225" s="144" t="s">
        <v>130</v>
      </c>
      <c r="D225" s="39"/>
      <c r="E225" s="7">
        <v>39360</v>
      </c>
      <c r="F225" s="7">
        <v>40844</v>
      </c>
      <c r="G225" s="8">
        <v>3478104</v>
      </c>
      <c r="H225" s="128">
        <v>1072848</v>
      </c>
      <c r="I225" s="128">
        <v>1072848</v>
      </c>
      <c r="J225" s="128">
        <v>1332408</v>
      </c>
      <c r="K225" s="178"/>
      <c r="L225" s="178"/>
      <c r="M225" s="179"/>
    </row>
    <row r="226" spans="1:13" ht="38.25">
      <c r="A226" s="4" t="s">
        <v>35</v>
      </c>
      <c r="B226" s="49" t="s">
        <v>132</v>
      </c>
      <c r="C226" s="144" t="s">
        <v>130</v>
      </c>
      <c r="D226" s="39"/>
      <c r="E226" s="7">
        <v>39287</v>
      </c>
      <c r="F226" s="7">
        <v>41114</v>
      </c>
      <c r="G226" s="8">
        <v>4069967</v>
      </c>
      <c r="H226" s="128">
        <v>1066968</v>
      </c>
      <c r="I226" s="128">
        <v>1066968</v>
      </c>
      <c r="J226" s="128">
        <v>1066968</v>
      </c>
      <c r="K226" s="128">
        <v>869063</v>
      </c>
      <c r="L226" s="178"/>
      <c r="M226" s="179"/>
    </row>
    <row r="227" spans="1:13" ht="38.25">
      <c r="A227" s="4" t="s">
        <v>37</v>
      </c>
      <c r="B227" s="6" t="s">
        <v>133</v>
      </c>
      <c r="C227" s="144" t="s">
        <v>130</v>
      </c>
      <c r="D227" s="39"/>
      <c r="E227" s="7">
        <v>39539</v>
      </c>
      <c r="F227" s="7">
        <v>40630</v>
      </c>
      <c r="G227" s="8">
        <v>1640290</v>
      </c>
      <c r="H227" s="128">
        <v>731640</v>
      </c>
      <c r="I227" s="128">
        <v>731640</v>
      </c>
      <c r="J227" s="128">
        <v>177010</v>
      </c>
      <c r="K227" s="128"/>
      <c r="L227" s="178"/>
      <c r="M227" s="179"/>
    </row>
    <row r="228" spans="1:13" ht="25.5">
      <c r="A228" s="4" t="s">
        <v>41</v>
      </c>
      <c r="B228" s="6" t="s">
        <v>134</v>
      </c>
      <c r="C228" s="144" t="s">
        <v>135</v>
      </c>
      <c r="D228" s="39"/>
      <c r="E228" s="7">
        <v>39660</v>
      </c>
      <c r="F228" s="7">
        <v>40770</v>
      </c>
      <c r="G228" s="8">
        <v>2240000</v>
      </c>
      <c r="H228" s="128">
        <v>840000</v>
      </c>
      <c r="I228" s="128">
        <v>840000</v>
      </c>
      <c r="J228" s="128">
        <v>560000</v>
      </c>
      <c r="K228" s="128"/>
      <c r="L228" s="178"/>
      <c r="M228" s="179"/>
    </row>
    <row r="229" spans="1:13" ht="18" customHeight="1">
      <c r="A229" s="4" t="s">
        <v>44</v>
      </c>
      <c r="B229" s="6" t="s">
        <v>136</v>
      </c>
      <c r="C229" s="144" t="s">
        <v>137</v>
      </c>
      <c r="D229" s="39"/>
      <c r="E229" s="7">
        <v>39762</v>
      </c>
      <c r="F229" s="7">
        <v>40127</v>
      </c>
      <c r="G229" s="8">
        <v>68000</v>
      </c>
      <c r="H229" s="128">
        <v>62300</v>
      </c>
      <c r="I229" s="128"/>
      <c r="J229" s="128"/>
      <c r="K229" s="128"/>
      <c r="L229" s="178"/>
      <c r="M229" s="179"/>
    </row>
    <row r="230" spans="1:13" ht="25.5">
      <c r="A230" s="4" t="s">
        <v>48</v>
      </c>
      <c r="B230" s="6" t="s">
        <v>138</v>
      </c>
      <c r="C230" s="144" t="s">
        <v>139</v>
      </c>
      <c r="D230" s="39"/>
      <c r="E230" s="7">
        <v>39626</v>
      </c>
      <c r="F230" s="7">
        <v>40543</v>
      </c>
      <c r="G230" s="8">
        <v>210000</v>
      </c>
      <c r="H230" s="128">
        <v>70000</v>
      </c>
      <c r="I230" s="128">
        <v>140000</v>
      </c>
      <c r="J230" s="128"/>
      <c r="K230" s="128"/>
      <c r="L230" s="178"/>
      <c r="M230" s="179"/>
    </row>
    <row r="231" spans="1:13" ht="25.5">
      <c r="A231" s="4" t="s">
        <v>52</v>
      </c>
      <c r="B231" s="6" t="s">
        <v>138</v>
      </c>
      <c r="C231" s="144" t="s">
        <v>140</v>
      </c>
      <c r="D231" s="39"/>
      <c r="E231" s="7">
        <v>39626</v>
      </c>
      <c r="F231" s="7">
        <v>40543</v>
      </c>
      <c r="G231" s="8">
        <v>240000</v>
      </c>
      <c r="H231" s="128">
        <v>80000</v>
      </c>
      <c r="I231" s="128">
        <v>160000</v>
      </c>
      <c r="J231" s="128"/>
      <c r="K231" s="128"/>
      <c r="L231" s="178"/>
      <c r="M231" s="179"/>
    </row>
    <row r="232" spans="1:13" ht="38.25">
      <c r="A232" s="4" t="s">
        <v>53</v>
      </c>
      <c r="B232" s="6" t="s">
        <v>138</v>
      </c>
      <c r="C232" s="144" t="s">
        <v>141</v>
      </c>
      <c r="D232" s="39"/>
      <c r="E232" s="7">
        <v>39626</v>
      </c>
      <c r="F232" s="7">
        <v>40543</v>
      </c>
      <c r="G232" s="8">
        <v>210000</v>
      </c>
      <c r="H232" s="128">
        <v>70000</v>
      </c>
      <c r="I232" s="128">
        <v>140000</v>
      </c>
      <c r="J232" s="128"/>
      <c r="K232" s="128"/>
      <c r="L232" s="178"/>
      <c r="M232" s="179"/>
    </row>
    <row r="233" spans="1:13" ht="38.25">
      <c r="A233" s="4" t="s">
        <v>56</v>
      </c>
      <c r="B233" s="6" t="s">
        <v>138</v>
      </c>
      <c r="C233" s="144" t="s">
        <v>142</v>
      </c>
      <c r="D233" s="39"/>
      <c r="E233" s="7">
        <v>39626</v>
      </c>
      <c r="F233" s="7">
        <v>40543</v>
      </c>
      <c r="G233" s="8">
        <v>210000</v>
      </c>
      <c r="H233" s="128">
        <v>70000</v>
      </c>
      <c r="I233" s="128">
        <v>140000</v>
      </c>
      <c r="J233" s="128"/>
      <c r="K233" s="128"/>
      <c r="L233" s="178"/>
      <c r="M233" s="179"/>
    </row>
    <row r="234" spans="1:13" ht="51">
      <c r="A234" s="4" t="s">
        <v>60</v>
      </c>
      <c r="B234" s="6" t="s">
        <v>320</v>
      </c>
      <c r="C234" s="144" t="s">
        <v>321</v>
      </c>
      <c r="D234" s="39"/>
      <c r="E234" s="7">
        <v>39873</v>
      </c>
      <c r="F234" s="7">
        <v>41655</v>
      </c>
      <c r="G234" s="8" t="s">
        <v>322</v>
      </c>
      <c r="H234" s="128">
        <v>2100000</v>
      </c>
      <c r="I234" s="128">
        <v>2520000</v>
      </c>
      <c r="J234" s="128">
        <v>2520000</v>
      </c>
      <c r="K234" s="128">
        <v>2520000</v>
      </c>
      <c r="L234" s="178">
        <v>2628387</v>
      </c>
      <c r="M234" s="179"/>
    </row>
    <row r="235" spans="1:13" ht="37.5" customHeight="1" thickBot="1">
      <c r="A235" s="4" t="s">
        <v>63</v>
      </c>
      <c r="B235" s="6" t="s">
        <v>323</v>
      </c>
      <c r="C235" s="144" t="s">
        <v>324</v>
      </c>
      <c r="D235" s="39" t="s">
        <v>325</v>
      </c>
      <c r="E235" s="7">
        <v>39904</v>
      </c>
      <c r="F235" s="7">
        <v>40178</v>
      </c>
      <c r="G235" s="8">
        <v>5188440</v>
      </c>
      <c r="H235" s="128">
        <v>5188440</v>
      </c>
      <c r="I235" s="128"/>
      <c r="J235" s="128"/>
      <c r="K235" s="128"/>
      <c r="L235" s="178"/>
      <c r="M235" s="179"/>
    </row>
    <row r="236" spans="1:13" ht="24.75" customHeight="1" thickBot="1">
      <c r="A236" s="327" t="s">
        <v>250</v>
      </c>
      <c r="B236" s="363"/>
      <c r="C236" s="363"/>
      <c r="D236" s="363"/>
      <c r="E236" s="363"/>
      <c r="F236" s="363"/>
      <c r="G236" s="363"/>
      <c r="H236" s="363"/>
      <c r="I236" s="363"/>
      <c r="J236" s="363"/>
      <c r="K236" s="363"/>
      <c r="L236" s="363"/>
      <c r="M236" s="364"/>
    </row>
    <row r="237" spans="1:13" ht="24.75" customHeight="1">
      <c r="A237" s="33">
        <v>1</v>
      </c>
      <c r="B237" s="22" t="s">
        <v>589</v>
      </c>
      <c r="C237" s="36" t="s">
        <v>590</v>
      </c>
      <c r="D237" s="36" t="s">
        <v>591</v>
      </c>
      <c r="E237" s="40">
        <v>39814</v>
      </c>
      <c r="F237" s="2">
        <v>40178</v>
      </c>
      <c r="G237" s="34" t="s">
        <v>592</v>
      </c>
      <c r="H237" s="221">
        <v>21000000</v>
      </c>
      <c r="I237" s="230"/>
      <c r="J237" s="230"/>
      <c r="K237" s="230"/>
      <c r="L237" s="230"/>
      <c r="M237" s="252"/>
    </row>
    <row r="238" spans="1:13" ht="24.75" customHeight="1">
      <c r="A238" s="234">
        <v>2</v>
      </c>
      <c r="B238" s="253" t="s">
        <v>593</v>
      </c>
      <c r="C238" s="41" t="s">
        <v>594</v>
      </c>
      <c r="D238" s="6" t="s">
        <v>591</v>
      </c>
      <c r="E238" s="7">
        <v>38961</v>
      </c>
      <c r="F238" s="7" t="s">
        <v>120</v>
      </c>
      <c r="G238" s="8" t="s">
        <v>595</v>
      </c>
      <c r="H238" s="178">
        <v>420000</v>
      </c>
      <c r="I238" s="254"/>
      <c r="J238" s="254"/>
      <c r="K238" s="254"/>
      <c r="L238" s="254"/>
      <c r="M238" s="255" t="s">
        <v>596</v>
      </c>
    </row>
    <row r="239" spans="1:13" ht="24.75" customHeight="1">
      <c r="A239" s="35">
        <v>3</v>
      </c>
      <c r="B239" s="5" t="s">
        <v>597</v>
      </c>
      <c r="C239" s="41" t="s">
        <v>598</v>
      </c>
      <c r="D239" s="6" t="s">
        <v>591</v>
      </c>
      <c r="E239" s="7">
        <v>36526</v>
      </c>
      <c r="F239" s="7" t="s">
        <v>120</v>
      </c>
      <c r="G239" s="16" t="s">
        <v>599</v>
      </c>
      <c r="H239" s="178">
        <v>114000</v>
      </c>
      <c r="I239" s="254"/>
      <c r="J239" s="254"/>
      <c r="K239" s="254"/>
      <c r="L239" s="254"/>
      <c r="M239" s="226" t="s">
        <v>596</v>
      </c>
    </row>
    <row r="240" spans="1:13" ht="24.75" customHeight="1">
      <c r="A240" s="35">
        <v>4</v>
      </c>
      <c r="B240" s="5" t="s">
        <v>600</v>
      </c>
      <c r="C240" s="41" t="s">
        <v>601</v>
      </c>
      <c r="D240" s="6" t="s">
        <v>217</v>
      </c>
      <c r="E240" s="7">
        <v>39814</v>
      </c>
      <c r="F240" s="7">
        <v>40178</v>
      </c>
      <c r="G240" s="16" t="s">
        <v>602</v>
      </c>
      <c r="H240" s="178">
        <v>600000</v>
      </c>
      <c r="I240" s="254"/>
      <c r="J240" s="254"/>
      <c r="K240" s="254"/>
      <c r="L240" s="254"/>
      <c r="M240" s="255"/>
    </row>
    <row r="241" spans="1:13" ht="24.75" customHeight="1">
      <c r="A241" s="35">
        <v>5</v>
      </c>
      <c r="B241" s="5" t="s">
        <v>603</v>
      </c>
      <c r="C241" s="41" t="s">
        <v>604</v>
      </c>
      <c r="D241" s="6" t="s">
        <v>217</v>
      </c>
      <c r="E241" s="7">
        <v>37500</v>
      </c>
      <c r="F241" s="7" t="s">
        <v>120</v>
      </c>
      <c r="G241" s="16" t="s">
        <v>605</v>
      </c>
      <c r="H241" s="178">
        <v>22800</v>
      </c>
      <c r="I241" s="254"/>
      <c r="J241" s="254"/>
      <c r="K241" s="254"/>
      <c r="L241" s="254"/>
      <c r="M241" s="255" t="s">
        <v>606</v>
      </c>
    </row>
    <row r="242" spans="1:13" ht="24.75" customHeight="1">
      <c r="A242" s="35">
        <v>6</v>
      </c>
      <c r="B242" s="5" t="s">
        <v>607</v>
      </c>
      <c r="C242" s="41" t="s">
        <v>608</v>
      </c>
      <c r="D242" s="6" t="s">
        <v>591</v>
      </c>
      <c r="E242" s="7">
        <v>37288</v>
      </c>
      <c r="F242" s="7" t="s">
        <v>120</v>
      </c>
      <c r="G242" s="16" t="s">
        <v>609</v>
      </c>
      <c r="H242" s="178">
        <v>180000</v>
      </c>
      <c r="I242" s="254"/>
      <c r="J242" s="254"/>
      <c r="K242" s="254"/>
      <c r="L242" s="254"/>
      <c r="M242" s="255" t="s">
        <v>606</v>
      </c>
    </row>
    <row r="243" spans="1:13" ht="27" customHeight="1">
      <c r="A243" s="35">
        <v>7</v>
      </c>
      <c r="B243" s="5" t="s">
        <v>610</v>
      </c>
      <c r="C243" s="41" t="s">
        <v>611</v>
      </c>
      <c r="D243" s="6" t="s">
        <v>591</v>
      </c>
      <c r="E243" s="7">
        <v>37288</v>
      </c>
      <c r="F243" s="7" t="s">
        <v>120</v>
      </c>
      <c r="G243" s="16" t="s">
        <v>612</v>
      </c>
      <c r="H243" s="178">
        <v>264000</v>
      </c>
      <c r="I243" s="254"/>
      <c r="J243" s="254"/>
      <c r="K243" s="254"/>
      <c r="L243" s="254"/>
      <c r="M243" s="255" t="s">
        <v>606</v>
      </c>
    </row>
    <row r="244" spans="1:13" ht="27" customHeight="1">
      <c r="A244" s="35">
        <v>8</v>
      </c>
      <c r="B244" s="5" t="s">
        <v>613</v>
      </c>
      <c r="C244" s="41" t="s">
        <v>614</v>
      </c>
      <c r="D244" s="6" t="s">
        <v>591</v>
      </c>
      <c r="E244" s="7">
        <v>37239</v>
      </c>
      <c r="F244" s="7" t="s">
        <v>120</v>
      </c>
      <c r="G244" s="16" t="s">
        <v>615</v>
      </c>
      <c r="H244" s="178">
        <v>120000</v>
      </c>
      <c r="I244" s="254"/>
      <c r="J244" s="254"/>
      <c r="K244" s="254"/>
      <c r="L244" s="254"/>
      <c r="M244" s="255" t="s">
        <v>606</v>
      </c>
    </row>
    <row r="245" spans="1:13" ht="27" customHeight="1">
      <c r="A245" s="35">
        <v>9</v>
      </c>
      <c r="B245" s="6" t="s">
        <v>616</v>
      </c>
      <c r="C245" s="41" t="s">
        <v>617</v>
      </c>
      <c r="D245" s="6" t="s">
        <v>618</v>
      </c>
      <c r="E245" s="7">
        <v>39066</v>
      </c>
      <c r="F245" s="7" t="s">
        <v>120</v>
      </c>
      <c r="G245" s="16" t="s">
        <v>619</v>
      </c>
      <c r="H245" s="178">
        <v>40000</v>
      </c>
      <c r="I245" s="254"/>
      <c r="J245" s="254"/>
      <c r="K245" s="254"/>
      <c r="L245" s="254"/>
      <c r="M245" s="255" t="s">
        <v>596</v>
      </c>
    </row>
    <row r="246" spans="1:13" ht="45" customHeight="1">
      <c r="A246" s="35">
        <v>10</v>
      </c>
      <c r="B246" s="5" t="s">
        <v>620</v>
      </c>
      <c r="C246" s="41" t="s">
        <v>621</v>
      </c>
      <c r="D246" s="6" t="s">
        <v>591</v>
      </c>
      <c r="E246" s="7">
        <v>39083</v>
      </c>
      <c r="F246" s="7" t="s">
        <v>120</v>
      </c>
      <c r="G246" s="16" t="s">
        <v>622</v>
      </c>
      <c r="H246" s="178">
        <v>145376</v>
      </c>
      <c r="I246" s="254"/>
      <c r="J246" s="254"/>
      <c r="K246" s="254"/>
      <c r="L246" s="254"/>
      <c r="M246" s="255" t="s">
        <v>596</v>
      </c>
    </row>
    <row r="247" spans="1:13" ht="42.75" customHeight="1">
      <c r="A247" s="35">
        <v>11</v>
      </c>
      <c r="B247" s="5" t="s">
        <v>620</v>
      </c>
      <c r="C247" s="41" t="s">
        <v>623</v>
      </c>
      <c r="D247" s="6" t="s">
        <v>591</v>
      </c>
      <c r="E247" s="7">
        <v>39083</v>
      </c>
      <c r="F247" s="7" t="s">
        <v>120</v>
      </c>
      <c r="G247" s="16" t="s">
        <v>624</v>
      </c>
      <c r="H247" s="178">
        <v>41190</v>
      </c>
      <c r="I247" s="254"/>
      <c r="J247" s="254"/>
      <c r="K247" s="254"/>
      <c r="L247" s="254"/>
      <c r="M247" s="255" t="s">
        <v>596</v>
      </c>
    </row>
    <row r="248" spans="1:13" ht="37.5" customHeight="1">
      <c r="A248" s="35">
        <v>12</v>
      </c>
      <c r="B248" s="5" t="s">
        <v>625</v>
      </c>
      <c r="C248" s="41" t="s">
        <v>626</v>
      </c>
      <c r="D248" s="6" t="s">
        <v>591</v>
      </c>
      <c r="E248" s="7">
        <v>39814</v>
      </c>
      <c r="F248" s="7">
        <v>40177</v>
      </c>
      <c r="G248" s="16" t="s">
        <v>627</v>
      </c>
      <c r="H248" s="178">
        <v>636000</v>
      </c>
      <c r="I248" s="254"/>
      <c r="J248" s="254"/>
      <c r="K248" s="254"/>
      <c r="L248" s="254"/>
      <c r="M248" s="255"/>
    </row>
    <row r="249" spans="1:13" ht="27" customHeight="1">
      <c r="A249" s="35">
        <v>13</v>
      </c>
      <c r="B249" s="5" t="s">
        <v>628</v>
      </c>
      <c r="C249" s="41" t="s">
        <v>629</v>
      </c>
      <c r="D249" s="6" t="s">
        <v>591</v>
      </c>
      <c r="E249" s="7">
        <v>37257</v>
      </c>
      <c r="F249" s="7" t="s">
        <v>120</v>
      </c>
      <c r="G249" s="16" t="s">
        <v>630</v>
      </c>
      <c r="H249" s="178">
        <v>80000</v>
      </c>
      <c r="I249" s="254"/>
      <c r="J249" s="254"/>
      <c r="K249" s="254"/>
      <c r="L249" s="254"/>
      <c r="M249" s="255" t="s">
        <v>606</v>
      </c>
    </row>
    <row r="250" spans="1:13" ht="27" customHeight="1" thickBot="1">
      <c r="A250" s="35">
        <v>14</v>
      </c>
      <c r="B250" s="5" t="s">
        <v>631</v>
      </c>
      <c r="C250" s="41" t="s">
        <v>632</v>
      </c>
      <c r="D250" s="6" t="s">
        <v>591</v>
      </c>
      <c r="E250" s="7">
        <v>39814</v>
      </c>
      <c r="F250" s="7">
        <v>40178</v>
      </c>
      <c r="G250" s="16" t="s">
        <v>633</v>
      </c>
      <c r="H250" s="178">
        <v>260000</v>
      </c>
      <c r="I250" s="254"/>
      <c r="J250" s="254"/>
      <c r="K250" s="254"/>
      <c r="L250" s="254"/>
      <c r="M250" s="255"/>
    </row>
    <row r="251" spans="1:13" ht="27" customHeight="1" thickBot="1">
      <c r="A251" s="327" t="s">
        <v>251</v>
      </c>
      <c r="B251" s="363"/>
      <c r="C251" s="363"/>
      <c r="D251" s="363"/>
      <c r="E251" s="363"/>
      <c r="F251" s="363"/>
      <c r="G251" s="363"/>
      <c r="H251" s="363"/>
      <c r="I251" s="363"/>
      <c r="J251" s="363"/>
      <c r="K251" s="363"/>
      <c r="L251" s="363"/>
      <c r="M251" s="364"/>
    </row>
    <row r="252" spans="1:13" ht="24.75" customHeight="1" thickBot="1">
      <c r="A252" s="327" t="s">
        <v>249</v>
      </c>
      <c r="B252" s="363"/>
      <c r="C252" s="363"/>
      <c r="D252" s="363"/>
      <c r="E252" s="363"/>
      <c r="F252" s="363"/>
      <c r="G252" s="363"/>
      <c r="H252" s="363"/>
      <c r="I252" s="363"/>
      <c r="J252" s="363"/>
      <c r="K252" s="363"/>
      <c r="L252" s="363"/>
      <c r="M252" s="364"/>
    </row>
    <row r="253" spans="1:13" ht="32.25" customHeight="1">
      <c r="A253" s="303" t="s">
        <v>16</v>
      </c>
      <c r="B253" s="1" t="s">
        <v>634</v>
      </c>
      <c r="C253" s="1" t="s">
        <v>635</v>
      </c>
      <c r="D253" s="1" t="s">
        <v>66</v>
      </c>
      <c r="E253" s="12">
        <v>39814</v>
      </c>
      <c r="F253" s="13" t="s">
        <v>20</v>
      </c>
      <c r="G253" s="13" t="s">
        <v>636</v>
      </c>
      <c r="H253" s="3">
        <v>316800</v>
      </c>
      <c r="I253" s="3"/>
      <c r="J253" s="3"/>
      <c r="K253" s="3"/>
      <c r="L253" s="3"/>
      <c r="M253" s="304"/>
    </row>
    <row r="254" spans="1:13" ht="24.75" customHeight="1">
      <c r="A254" s="305" t="s">
        <v>21</v>
      </c>
      <c r="B254" s="6" t="s">
        <v>637</v>
      </c>
      <c r="C254" s="6" t="s">
        <v>33</v>
      </c>
      <c r="D254" s="6" t="s">
        <v>66</v>
      </c>
      <c r="E254" s="14">
        <v>37803</v>
      </c>
      <c r="F254" s="15" t="s">
        <v>20</v>
      </c>
      <c r="G254" s="16" t="s">
        <v>638</v>
      </c>
      <c r="H254" s="16">
        <v>480000</v>
      </c>
      <c r="I254" s="16"/>
      <c r="J254" s="16"/>
      <c r="K254" s="16"/>
      <c r="L254" s="16"/>
      <c r="M254" s="306"/>
    </row>
    <row r="255" spans="1:13" ht="28.5" customHeight="1">
      <c r="A255" s="305" t="s">
        <v>25</v>
      </c>
      <c r="B255" s="6" t="s">
        <v>42</v>
      </c>
      <c r="C255" s="6" t="s">
        <v>39</v>
      </c>
      <c r="D255" s="6" t="s">
        <v>43</v>
      </c>
      <c r="E255" s="14">
        <v>39847</v>
      </c>
      <c r="F255" s="15" t="s">
        <v>20</v>
      </c>
      <c r="G255" s="16" t="s">
        <v>639</v>
      </c>
      <c r="H255" s="16">
        <v>1800000</v>
      </c>
      <c r="I255" s="16"/>
      <c r="J255" s="16"/>
      <c r="K255" s="16"/>
      <c r="L255" s="16"/>
      <c r="M255" s="306"/>
    </row>
    <row r="256" spans="1:13" ht="24.75" customHeight="1">
      <c r="A256" s="305" t="s">
        <v>28</v>
      </c>
      <c r="B256" s="6" t="s">
        <v>640</v>
      </c>
      <c r="C256" s="6" t="s">
        <v>46</v>
      </c>
      <c r="D256" s="6" t="s">
        <v>66</v>
      </c>
      <c r="E256" s="14">
        <v>39416</v>
      </c>
      <c r="F256" s="14" t="s">
        <v>20</v>
      </c>
      <c r="G256" s="16" t="s">
        <v>641</v>
      </c>
      <c r="H256" s="16">
        <v>1500000</v>
      </c>
      <c r="I256" s="16"/>
      <c r="J256" s="16"/>
      <c r="K256" s="16"/>
      <c r="L256" s="16"/>
      <c r="M256" s="306"/>
    </row>
    <row r="257" spans="1:13" ht="28.5" customHeight="1">
      <c r="A257" s="305" t="s">
        <v>31</v>
      </c>
      <c r="B257" s="6" t="s">
        <v>64</v>
      </c>
      <c r="C257" s="6" t="s">
        <v>642</v>
      </c>
      <c r="D257" s="6" t="s">
        <v>66</v>
      </c>
      <c r="E257" s="14">
        <v>39753</v>
      </c>
      <c r="F257" s="14">
        <v>40847</v>
      </c>
      <c r="G257" s="16" t="s">
        <v>643</v>
      </c>
      <c r="H257" s="16">
        <v>815928</v>
      </c>
      <c r="I257" s="16"/>
      <c r="J257" s="16"/>
      <c r="K257" s="16"/>
      <c r="L257" s="16"/>
      <c r="M257" s="306"/>
    </row>
    <row r="258" spans="1:13" ht="28.5" customHeight="1">
      <c r="A258" s="305" t="s">
        <v>35</v>
      </c>
      <c r="B258" s="6" t="s">
        <v>64</v>
      </c>
      <c r="C258" s="6" t="s">
        <v>642</v>
      </c>
      <c r="D258" s="6" t="s">
        <v>66</v>
      </c>
      <c r="E258" s="14">
        <v>39753</v>
      </c>
      <c r="F258" s="15" t="s">
        <v>644</v>
      </c>
      <c r="G258" s="16" t="s">
        <v>645</v>
      </c>
      <c r="H258" s="16">
        <v>614004</v>
      </c>
      <c r="I258" s="16"/>
      <c r="J258" s="16"/>
      <c r="K258" s="16"/>
      <c r="L258" s="16"/>
      <c r="M258" s="306"/>
    </row>
    <row r="259" spans="1:13" ht="24.75" customHeight="1">
      <c r="A259" s="305" t="s">
        <v>37</v>
      </c>
      <c r="B259" s="6" t="s">
        <v>646</v>
      </c>
      <c r="C259" s="6" t="s">
        <v>647</v>
      </c>
      <c r="D259" s="6" t="s">
        <v>66</v>
      </c>
      <c r="E259" s="14">
        <v>37299</v>
      </c>
      <c r="F259" s="15" t="s">
        <v>20</v>
      </c>
      <c r="G259" s="16" t="s">
        <v>648</v>
      </c>
      <c r="H259" s="16">
        <v>220320</v>
      </c>
      <c r="I259" s="16"/>
      <c r="J259" s="16"/>
      <c r="K259" s="16"/>
      <c r="L259" s="16"/>
      <c r="M259" s="306"/>
    </row>
    <row r="260" spans="1:13" ht="24.75" customHeight="1">
      <c r="A260" s="305" t="s">
        <v>41</v>
      </c>
      <c r="B260" s="6" t="s">
        <v>646</v>
      </c>
      <c r="C260" s="6" t="s">
        <v>649</v>
      </c>
      <c r="D260" s="6" t="s">
        <v>66</v>
      </c>
      <c r="E260" s="14">
        <v>37299</v>
      </c>
      <c r="F260" s="15" t="s">
        <v>20</v>
      </c>
      <c r="G260" s="16" t="s">
        <v>648</v>
      </c>
      <c r="H260" s="16">
        <v>220320</v>
      </c>
      <c r="I260" s="16"/>
      <c r="J260" s="16"/>
      <c r="K260" s="16"/>
      <c r="L260" s="16"/>
      <c r="M260" s="306"/>
    </row>
    <row r="261" spans="1:13" ht="24.75" customHeight="1">
      <c r="A261" s="305" t="s">
        <v>44</v>
      </c>
      <c r="B261" s="6" t="s">
        <v>650</v>
      </c>
      <c r="C261" s="6" t="s">
        <v>647</v>
      </c>
      <c r="D261" s="6" t="s">
        <v>66</v>
      </c>
      <c r="E261" s="14">
        <v>39287</v>
      </c>
      <c r="F261" s="15" t="s">
        <v>20</v>
      </c>
      <c r="G261" s="16" t="s">
        <v>651</v>
      </c>
      <c r="H261" s="16">
        <v>79200</v>
      </c>
      <c r="I261" s="16"/>
      <c r="J261" s="16"/>
      <c r="K261" s="16"/>
      <c r="L261" s="16"/>
      <c r="M261" s="306"/>
    </row>
    <row r="262" spans="1:13" ht="24.75" customHeight="1">
      <c r="A262" s="305" t="s">
        <v>48</v>
      </c>
      <c r="B262" s="6" t="s">
        <v>652</v>
      </c>
      <c r="C262" s="6" t="s">
        <v>653</v>
      </c>
      <c r="D262" s="6" t="s">
        <v>66</v>
      </c>
      <c r="E262" s="14">
        <v>39814</v>
      </c>
      <c r="F262" s="14">
        <v>40178</v>
      </c>
      <c r="G262" s="16" t="s">
        <v>654</v>
      </c>
      <c r="H262" s="16">
        <v>42000</v>
      </c>
      <c r="I262" s="16"/>
      <c r="J262" s="16"/>
      <c r="K262" s="16"/>
      <c r="L262" s="16"/>
      <c r="M262" s="306"/>
    </row>
    <row r="263" spans="1:13" ht="24.75" customHeight="1">
      <c r="A263" s="305" t="s">
        <v>52</v>
      </c>
      <c r="B263" s="6" t="s">
        <v>655</v>
      </c>
      <c r="C263" s="6" t="s">
        <v>656</v>
      </c>
      <c r="D263" s="6" t="s">
        <v>66</v>
      </c>
      <c r="E263" s="14">
        <v>37452</v>
      </c>
      <c r="F263" s="15" t="s">
        <v>20</v>
      </c>
      <c r="G263" s="16" t="s">
        <v>657</v>
      </c>
      <c r="H263" s="16">
        <v>161280</v>
      </c>
      <c r="I263" s="16"/>
      <c r="J263" s="16"/>
      <c r="K263" s="16"/>
      <c r="L263" s="16"/>
      <c r="M263" s="306"/>
    </row>
    <row r="264" spans="1:13" ht="24.75" customHeight="1">
      <c r="A264" s="305" t="s">
        <v>53</v>
      </c>
      <c r="B264" s="6" t="s">
        <v>658</v>
      </c>
      <c r="C264" s="6" t="s">
        <v>659</v>
      </c>
      <c r="D264" s="6" t="s">
        <v>66</v>
      </c>
      <c r="E264" s="14" t="s">
        <v>660</v>
      </c>
      <c r="F264" s="14" t="s">
        <v>20</v>
      </c>
      <c r="G264" s="16" t="s">
        <v>661</v>
      </c>
      <c r="H264" s="16">
        <v>504000</v>
      </c>
      <c r="I264" s="16"/>
      <c r="J264" s="16"/>
      <c r="K264" s="16"/>
      <c r="L264" s="16"/>
      <c r="M264" s="306"/>
    </row>
    <row r="265" spans="1:13" ht="24.75" customHeight="1">
      <c r="A265" s="305" t="s">
        <v>56</v>
      </c>
      <c r="B265" s="6" t="s">
        <v>662</v>
      </c>
      <c r="C265" s="6" t="s">
        <v>663</v>
      </c>
      <c r="D265" s="6" t="s">
        <v>66</v>
      </c>
      <c r="E265" s="14">
        <v>37591</v>
      </c>
      <c r="F265" s="14" t="s">
        <v>20</v>
      </c>
      <c r="G265" s="16" t="s">
        <v>664</v>
      </c>
      <c r="H265" s="16">
        <v>150612</v>
      </c>
      <c r="I265" s="8"/>
      <c r="J265" s="8"/>
      <c r="K265" s="8"/>
      <c r="L265" s="8"/>
      <c r="M265" s="307"/>
    </row>
    <row r="266" spans="1:13" ht="25.5">
      <c r="A266" s="305" t="s">
        <v>60</v>
      </c>
      <c r="B266" s="6" t="s">
        <v>665</v>
      </c>
      <c r="C266" s="6" t="s">
        <v>666</v>
      </c>
      <c r="D266" s="6" t="s">
        <v>667</v>
      </c>
      <c r="E266" s="14">
        <v>39203</v>
      </c>
      <c r="F266" s="14">
        <v>40646</v>
      </c>
      <c r="G266" s="16">
        <f>SUM(H266:J266)</f>
        <v>2226349</v>
      </c>
      <c r="H266" s="16">
        <v>972984</v>
      </c>
      <c r="I266" s="16">
        <v>974984</v>
      </c>
      <c r="J266" s="16">
        <v>278381</v>
      </c>
      <c r="K266" s="16"/>
      <c r="L266" s="16"/>
      <c r="M266" s="306"/>
    </row>
    <row r="267" spans="1:13" ht="25.5">
      <c r="A267" s="305" t="s">
        <v>63</v>
      </c>
      <c r="B267" s="6" t="s">
        <v>668</v>
      </c>
      <c r="C267" s="6" t="s">
        <v>666</v>
      </c>
      <c r="D267" s="6" t="s">
        <v>667</v>
      </c>
      <c r="E267" s="14">
        <v>39083</v>
      </c>
      <c r="F267" s="14">
        <v>40643</v>
      </c>
      <c r="G267" s="16">
        <f>SUM(H267:J267)</f>
        <v>3352281</v>
      </c>
      <c r="H267" s="16">
        <v>1593126</v>
      </c>
      <c r="I267" s="16">
        <v>1377696</v>
      </c>
      <c r="J267" s="16">
        <v>381459</v>
      </c>
      <c r="K267" s="16"/>
      <c r="L267" s="16"/>
      <c r="M267" s="306"/>
    </row>
    <row r="268" spans="1:13" ht="25.5">
      <c r="A268" s="305" t="s">
        <v>67</v>
      </c>
      <c r="B268" s="6" t="s">
        <v>669</v>
      </c>
      <c r="C268" s="6" t="s">
        <v>666</v>
      </c>
      <c r="D268" s="6" t="s">
        <v>667</v>
      </c>
      <c r="E268" s="14">
        <v>39083</v>
      </c>
      <c r="F268" s="14">
        <v>40696</v>
      </c>
      <c r="G268" s="16">
        <f>SUM(H268:J268)</f>
        <v>6473181</v>
      </c>
      <c r="H268" s="16">
        <v>2300232</v>
      </c>
      <c r="I268" s="16">
        <v>2300232</v>
      </c>
      <c r="J268" s="16">
        <v>1872717</v>
      </c>
      <c r="K268" s="16"/>
      <c r="L268" s="16"/>
      <c r="M268" s="306"/>
    </row>
    <row r="269" spans="1:13" ht="25.5">
      <c r="A269" s="305" t="s">
        <v>376</v>
      </c>
      <c r="B269" s="6" t="s">
        <v>670</v>
      </c>
      <c r="C269" s="6" t="s">
        <v>666</v>
      </c>
      <c r="D269" s="6" t="s">
        <v>667</v>
      </c>
      <c r="E269" s="14">
        <v>39203</v>
      </c>
      <c r="F269" s="14">
        <v>40932</v>
      </c>
      <c r="G269" s="16">
        <f>SUM(H269:K269)</f>
        <v>8194351</v>
      </c>
      <c r="H269" s="16">
        <v>2366760</v>
      </c>
      <c r="I269" s="16">
        <v>2366760</v>
      </c>
      <c r="J269" s="16">
        <v>2366760</v>
      </c>
      <c r="K269" s="16">
        <v>1094071</v>
      </c>
      <c r="L269" s="16"/>
      <c r="M269" s="306"/>
    </row>
    <row r="270" spans="1:13" ht="25.5">
      <c r="A270" s="305" t="s">
        <v>377</v>
      </c>
      <c r="B270" s="6" t="s">
        <v>671</v>
      </c>
      <c r="C270" s="6" t="s">
        <v>666</v>
      </c>
      <c r="D270" s="6" t="s">
        <v>667</v>
      </c>
      <c r="E270" s="14">
        <v>39600</v>
      </c>
      <c r="F270" s="14">
        <v>41091</v>
      </c>
      <c r="G270" s="16">
        <f>SUM(H270:K270)</f>
        <v>5341821</v>
      </c>
      <c r="H270" s="16">
        <v>1372896</v>
      </c>
      <c r="I270" s="16">
        <v>1372896</v>
      </c>
      <c r="J270" s="16">
        <v>1372896</v>
      </c>
      <c r="K270" s="16">
        <v>1223133</v>
      </c>
      <c r="L270" s="16"/>
      <c r="M270" s="306"/>
    </row>
    <row r="271" spans="1:13" ht="25.5">
      <c r="A271" s="305" t="s">
        <v>378</v>
      </c>
      <c r="B271" s="6" t="s">
        <v>672</v>
      </c>
      <c r="C271" s="6" t="s">
        <v>666</v>
      </c>
      <c r="D271" s="6" t="s">
        <v>667</v>
      </c>
      <c r="E271" s="14">
        <v>39600</v>
      </c>
      <c r="F271" s="14">
        <v>41249</v>
      </c>
      <c r="G271" s="16">
        <f>SUM(H271:K271)</f>
        <v>9324170</v>
      </c>
      <c r="H271" s="16">
        <v>2153580</v>
      </c>
      <c r="I271" s="16">
        <v>2153580</v>
      </c>
      <c r="J271" s="16">
        <v>2153580</v>
      </c>
      <c r="K271" s="16">
        <v>2863430</v>
      </c>
      <c r="L271" s="16"/>
      <c r="M271" s="306"/>
    </row>
    <row r="272" spans="1:13" ht="25.5">
      <c r="A272" s="305" t="s">
        <v>379</v>
      </c>
      <c r="B272" s="6" t="s">
        <v>673</v>
      </c>
      <c r="C272" s="6" t="s">
        <v>666</v>
      </c>
      <c r="D272" s="6" t="s">
        <v>667</v>
      </c>
      <c r="E272" s="14">
        <v>39600</v>
      </c>
      <c r="F272" s="14">
        <v>40209</v>
      </c>
      <c r="G272" s="16">
        <f>SUM(H272:I272)</f>
        <v>1289210</v>
      </c>
      <c r="H272" s="16">
        <v>1190040</v>
      </c>
      <c r="I272" s="16">
        <v>99170</v>
      </c>
      <c r="J272" s="16"/>
      <c r="K272" s="16"/>
      <c r="L272" s="16"/>
      <c r="M272" s="306"/>
    </row>
    <row r="273" spans="1:13" ht="26.25" thickBot="1">
      <c r="A273" s="305" t="s">
        <v>380</v>
      </c>
      <c r="B273" s="17" t="s">
        <v>674</v>
      </c>
      <c r="C273" s="6" t="s">
        <v>666</v>
      </c>
      <c r="D273" s="17" t="s">
        <v>667</v>
      </c>
      <c r="E273" s="18">
        <v>39264</v>
      </c>
      <c r="F273" s="18">
        <v>40813</v>
      </c>
      <c r="G273" s="20">
        <f>SUM(H273:J273)</f>
        <v>8378651</v>
      </c>
      <c r="H273" s="20">
        <v>3483725</v>
      </c>
      <c r="I273" s="20">
        <v>2810484</v>
      </c>
      <c r="J273" s="20">
        <v>2084442</v>
      </c>
      <c r="K273" s="20"/>
      <c r="L273" s="20"/>
      <c r="M273" s="308"/>
    </row>
    <row r="274" spans="1:13" ht="27" customHeight="1" thickBot="1">
      <c r="A274" s="327" t="s">
        <v>143</v>
      </c>
      <c r="B274" s="363"/>
      <c r="C274" s="363"/>
      <c r="D274" s="363"/>
      <c r="E274" s="363"/>
      <c r="F274" s="363"/>
      <c r="G274" s="363"/>
      <c r="H274" s="363"/>
      <c r="I274" s="363"/>
      <c r="J274" s="363"/>
      <c r="K274" s="363"/>
      <c r="L274" s="363"/>
      <c r="M274" s="364"/>
    </row>
    <row r="275" spans="1:13" ht="38.25">
      <c r="A275" s="33">
        <v>1</v>
      </c>
      <c r="B275" s="1" t="s">
        <v>144</v>
      </c>
      <c r="C275" s="42" t="s">
        <v>586</v>
      </c>
      <c r="D275" s="36"/>
      <c r="E275" s="40">
        <v>39438</v>
      </c>
      <c r="F275" s="34"/>
      <c r="G275" s="34"/>
      <c r="H275" s="256">
        <v>1200</v>
      </c>
      <c r="I275" s="257"/>
      <c r="J275" s="257"/>
      <c r="K275" s="257"/>
      <c r="L275" s="257"/>
      <c r="M275" s="173"/>
    </row>
    <row r="276" spans="1:13" ht="12.75">
      <c r="A276" s="234">
        <v>2</v>
      </c>
      <c r="B276" s="253" t="s">
        <v>148</v>
      </c>
      <c r="C276" s="41" t="s">
        <v>585</v>
      </c>
      <c r="D276" s="6"/>
      <c r="E276" s="7">
        <v>38196</v>
      </c>
      <c r="F276" s="7"/>
      <c r="G276" s="8"/>
      <c r="H276" s="258">
        <v>300000</v>
      </c>
      <c r="I276" s="247"/>
      <c r="J276" s="247"/>
      <c r="K276" s="247"/>
      <c r="L276" s="247"/>
      <c r="M276" s="177"/>
    </row>
    <row r="277" spans="1:13" ht="12.75">
      <c r="A277" s="35">
        <v>3</v>
      </c>
      <c r="B277" s="5" t="s">
        <v>152</v>
      </c>
      <c r="C277" s="6" t="s">
        <v>153</v>
      </c>
      <c r="D277" s="259"/>
      <c r="E277" s="7">
        <v>39764</v>
      </c>
      <c r="F277" s="7">
        <v>40118</v>
      </c>
      <c r="G277" s="8"/>
      <c r="H277" s="258">
        <v>92400</v>
      </c>
      <c r="I277" s="247"/>
      <c r="J277" s="247"/>
      <c r="K277" s="247"/>
      <c r="L277" s="247"/>
      <c r="M277" s="179"/>
    </row>
    <row r="278" spans="1:13" ht="25.5">
      <c r="A278" s="35">
        <v>4</v>
      </c>
      <c r="B278" s="5" t="s">
        <v>156</v>
      </c>
      <c r="C278" s="41" t="s">
        <v>587</v>
      </c>
      <c r="D278" s="6"/>
      <c r="E278" s="7">
        <v>39874</v>
      </c>
      <c r="F278" s="25"/>
      <c r="G278" s="8"/>
      <c r="H278" s="258">
        <v>2102400</v>
      </c>
      <c r="I278" s="247"/>
      <c r="J278" s="247"/>
      <c r="K278" s="247"/>
      <c r="L278" s="247"/>
      <c r="M278" s="177"/>
    </row>
    <row r="279" spans="1:13" ht="13.5" thickBot="1">
      <c r="A279" s="35">
        <v>5</v>
      </c>
      <c r="B279" s="5" t="s">
        <v>162</v>
      </c>
      <c r="C279" s="41" t="s">
        <v>588</v>
      </c>
      <c r="D279" s="6"/>
      <c r="E279" s="7"/>
      <c r="F279" s="25"/>
      <c r="G279" s="8"/>
      <c r="H279" s="258">
        <v>543780</v>
      </c>
      <c r="I279" s="262"/>
      <c r="J279" s="262"/>
      <c r="K279" s="262"/>
      <c r="L279" s="262"/>
      <c r="M279" s="232"/>
    </row>
    <row r="280" spans="1:13" s="402" customFormat="1" ht="15">
      <c r="A280" s="35">
        <v>6</v>
      </c>
      <c r="B280" s="5" t="s">
        <v>833</v>
      </c>
      <c r="C280" s="41" t="s">
        <v>834</v>
      </c>
      <c r="D280" s="6" t="s">
        <v>835</v>
      </c>
      <c r="E280" s="7">
        <v>39764</v>
      </c>
      <c r="F280" s="25" t="s">
        <v>120</v>
      </c>
      <c r="G280" s="8" t="s">
        <v>836</v>
      </c>
      <c r="H280" s="399"/>
      <c r="I280" s="400"/>
      <c r="J280" s="400"/>
      <c r="K280" s="400"/>
      <c r="L280" s="400"/>
      <c r="M280" s="401"/>
    </row>
    <row r="281" spans="1:13" s="402" customFormat="1" ht="15">
      <c r="A281" s="35">
        <v>7</v>
      </c>
      <c r="B281" s="5" t="s">
        <v>837</v>
      </c>
      <c r="C281" s="41" t="s">
        <v>838</v>
      </c>
      <c r="D281" s="6" t="s">
        <v>119</v>
      </c>
      <c r="E281" s="7">
        <v>39448</v>
      </c>
      <c r="F281" s="25" t="s">
        <v>120</v>
      </c>
      <c r="G281" s="8" t="s">
        <v>839</v>
      </c>
      <c r="H281" s="399"/>
      <c r="I281" s="399"/>
      <c r="J281" s="399"/>
      <c r="K281" s="399"/>
      <c r="L281" s="399"/>
      <c r="M281" s="403"/>
    </row>
    <row r="282" spans="1:13" s="402" customFormat="1" ht="15">
      <c r="A282" s="35">
        <v>8</v>
      </c>
      <c r="B282" s="5" t="s">
        <v>840</v>
      </c>
      <c r="C282" s="41" t="s">
        <v>841</v>
      </c>
      <c r="D282" s="6" t="s">
        <v>119</v>
      </c>
      <c r="E282" s="7">
        <v>39814</v>
      </c>
      <c r="F282" s="25" t="s">
        <v>120</v>
      </c>
      <c r="G282" s="8" t="s">
        <v>842</v>
      </c>
      <c r="H282" s="399"/>
      <c r="I282" s="399"/>
      <c r="J282" s="399"/>
      <c r="K282" s="399"/>
      <c r="L282" s="399"/>
      <c r="M282" s="404"/>
    </row>
    <row r="283" spans="1:13" s="402" customFormat="1" ht="15">
      <c r="A283" s="35">
        <v>9</v>
      </c>
      <c r="B283" s="5" t="s">
        <v>843</v>
      </c>
      <c r="C283" s="41" t="s">
        <v>844</v>
      </c>
      <c r="D283" s="6" t="s">
        <v>119</v>
      </c>
      <c r="E283" s="7">
        <v>39814</v>
      </c>
      <c r="F283" s="25" t="s">
        <v>120</v>
      </c>
      <c r="G283" s="8" t="s">
        <v>845</v>
      </c>
      <c r="H283" s="399"/>
      <c r="I283" s="399"/>
      <c r="J283" s="399"/>
      <c r="K283" s="399"/>
      <c r="L283" s="399"/>
      <c r="M283" s="403"/>
    </row>
    <row r="284" spans="1:13" s="402" customFormat="1" ht="15.75" thickBot="1">
      <c r="A284" s="260">
        <v>10</v>
      </c>
      <c r="B284" s="5" t="s">
        <v>846</v>
      </c>
      <c r="C284" s="41" t="s">
        <v>847</v>
      </c>
      <c r="D284" s="6" t="s">
        <v>848</v>
      </c>
      <c r="E284" s="7">
        <v>40038</v>
      </c>
      <c r="F284" s="25" t="s">
        <v>849</v>
      </c>
      <c r="G284" s="8" t="s">
        <v>850</v>
      </c>
      <c r="H284" s="399"/>
      <c r="I284" s="399"/>
      <c r="J284" s="399"/>
      <c r="K284" s="399"/>
      <c r="L284" s="399"/>
      <c r="M284" s="404"/>
    </row>
    <row r="285" spans="1:13" ht="24.75" customHeight="1" thickBot="1">
      <c r="A285" s="327" t="s">
        <v>248</v>
      </c>
      <c r="B285" s="363"/>
      <c r="C285" s="363"/>
      <c r="D285" s="363"/>
      <c r="E285" s="363"/>
      <c r="F285" s="363"/>
      <c r="G285" s="363"/>
      <c r="H285" s="363"/>
      <c r="I285" s="363"/>
      <c r="J285" s="363"/>
      <c r="K285" s="363"/>
      <c r="L285" s="363"/>
      <c r="M285" s="364"/>
    </row>
    <row r="286" spans="1:13" ht="24.75" customHeight="1">
      <c r="A286" s="33" t="s">
        <v>16</v>
      </c>
      <c r="B286" s="405" t="s">
        <v>285</v>
      </c>
      <c r="C286" s="406" t="s">
        <v>286</v>
      </c>
      <c r="D286" s="405" t="s">
        <v>287</v>
      </c>
      <c r="E286" s="407">
        <v>33646</v>
      </c>
      <c r="F286" s="405" t="s">
        <v>288</v>
      </c>
      <c r="G286" s="408" t="s">
        <v>691</v>
      </c>
      <c r="H286" s="409">
        <f>126095*12+31524</f>
        <v>1544664</v>
      </c>
      <c r="I286" s="410"/>
      <c r="J286" s="410"/>
      <c r="K286" s="410"/>
      <c r="L286" s="411"/>
      <c r="M286" s="412"/>
    </row>
    <row r="287" spans="1:13" ht="24.75" customHeight="1">
      <c r="A287" s="413" t="s">
        <v>21</v>
      </c>
      <c r="B287" s="39" t="s">
        <v>290</v>
      </c>
      <c r="C287" s="39" t="s">
        <v>291</v>
      </c>
      <c r="D287" s="39" t="s">
        <v>221</v>
      </c>
      <c r="E287" s="414">
        <v>38085</v>
      </c>
      <c r="F287" s="39" t="s">
        <v>288</v>
      </c>
      <c r="G287" s="415" t="s">
        <v>692</v>
      </c>
      <c r="H287" s="416">
        <v>183790</v>
      </c>
      <c r="I287" s="417"/>
      <c r="J287" s="417"/>
      <c r="K287" s="417"/>
      <c r="L287" s="271"/>
      <c r="M287" s="264" t="s">
        <v>293</v>
      </c>
    </row>
    <row r="288" spans="1:13" ht="24.75" customHeight="1">
      <c r="A288" s="413" t="s">
        <v>25</v>
      </c>
      <c r="B288" s="39" t="s">
        <v>294</v>
      </c>
      <c r="C288" s="39" t="s">
        <v>295</v>
      </c>
      <c r="D288" s="39" t="s">
        <v>296</v>
      </c>
      <c r="E288" s="414">
        <v>36866</v>
      </c>
      <c r="F288" s="39" t="s">
        <v>288</v>
      </c>
      <c r="G288" s="418" t="s">
        <v>297</v>
      </c>
      <c r="H288" s="417">
        <f>2*44640</f>
        <v>89280</v>
      </c>
      <c r="I288" s="417"/>
      <c r="J288" s="417"/>
      <c r="K288" s="417"/>
      <c r="L288" s="271"/>
      <c r="M288" s="264" t="s">
        <v>298</v>
      </c>
    </row>
    <row r="289" spans="1:13" ht="24.75" customHeight="1">
      <c r="A289" s="413" t="s">
        <v>28</v>
      </c>
      <c r="B289" s="39" t="s">
        <v>299</v>
      </c>
      <c r="C289" s="39" t="s">
        <v>300</v>
      </c>
      <c r="D289" s="39" t="s">
        <v>221</v>
      </c>
      <c r="E289" s="414">
        <v>38292</v>
      </c>
      <c r="F289" s="39" t="s">
        <v>288</v>
      </c>
      <c r="G289" s="415" t="s">
        <v>693</v>
      </c>
      <c r="H289" s="416">
        <v>145530</v>
      </c>
      <c r="I289" s="417"/>
      <c r="J289" s="417"/>
      <c r="K289" s="417"/>
      <c r="L289" s="271"/>
      <c r="M289" s="264" t="s">
        <v>302</v>
      </c>
    </row>
    <row r="290" spans="1:13" ht="24.75" customHeight="1">
      <c r="A290" s="413" t="s">
        <v>31</v>
      </c>
      <c r="B290" s="419" t="s">
        <v>303</v>
      </c>
      <c r="C290" s="419" t="s">
        <v>304</v>
      </c>
      <c r="D290" s="419" t="s">
        <v>221</v>
      </c>
      <c r="E290" s="420">
        <v>38768</v>
      </c>
      <c r="F290" s="419" t="s">
        <v>288</v>
      </c>
      <c r="G290" s="421" t="s">
        <v>305</v>
      </c>
      <c r="H290" s="422">
        <f>6500*12</f>
        <v>78000</v>
      </c>
      <c r="I290" s="422"/>
      <c r="J290" s="422"/>
      <c r="K290" s="422"/>
      <c r="L290" s="423"/>
      <c r="M290" s="270"/>
    </row>
    <row r="291" spans="1:13" ht="24.75" customHeight="1">
      <c r="A291" s="413" t="s">
        <v>35</v>
      </c>
      <c r="B291" s="419" t="s">
        <v>306</v>
      </c>
      <c r="C291" s="419" t="s">
        <v>307</v>
      </c>
      <c r="D291" s="419" t="s">
        <v>221</v>
      </c>
      <c r="E291" s="420">
        <v>39398</v>
      </c>
      <c r="F291" s="419" t="s">
        <v>288</v>
      </c>
      <c r="G291" s="421" t="s">
        <v>308</v>
      </c>
      <c r="H291" s="422">
        <f>24*5000</f>
        <v>120000</v>
      </c>
      <c r="I291" s="422"/>
      <c r="J291" s="422"/>
      <c r="K291" s="422"/>
      <c r="L291" s="423"/>
      <c r="M291" s="270" t="s">
        <v>309</v>
      </c>
    </row>
    <row r="292" spans="1:13" ht="24.75" customHeight="1">
      <c r="A292" s="413" t="s">
        <v>37</v>
      </c>
      <c r="B292" s="39" t="s">
        <v>310</v>
      </c>
      <c r="C292" s="39" t="s">
        <v>311</v>
      </c>
      <c r="D292" s="39" t="s">
        <v>312</v>
      </c>
      <c r="E292" s="414">
        <v>39874</v>
      </c>
      <c r="F292" s="39" t="s">
        <v>288</v>
      </c>
      <c r="G292" s="418" t="s">
        <v>313</v>
      </c>
      <c r="H292" s="417">
        <v>64166</v>
      </c>
      <c r="I292" s="422"/>
      <c r="J292" s="422"/>
      <c r="K292" s="422"/>
      <c r="L292" s="423"/>
      <c r="M292" s="270"/>
    </row>
    <row r="293" spans="1:13" ht="24.75" customHeight="1">
      <c r="A293" s="413" t="s">
        <v>41</v>
      </c>
      <c r="B293" s="424" t="s">
        <v>314</v>
      </c>
      <c r="C293" s="39" t="s">
        <v>315</v>
      </c>
      <c r="D293" s="39" t="s">
        <v>312</v>
      </c>
      <c r="E293" s="414">
        <v>39868</v>
      </c>
      <c r="F293" s="39" t="s">
        <v>288</v>
      </c>
      <c r="G293" s="418" t="s">
        <v>316</v>
      </c>
      <c r="H293" s="417">
        <v>20876</v>
      </c>
      <c r="I293" s="422"/>
      <c r="J293" s="422"/>
      <c r="K293" s="422"/>
      <c r="L293" s="423"/>
      <c r="M293" s="270" t="s">
        <v>317</v>
      </c>
    </row>
    <row r="294" spans="1:13" ht="24.75" customHeight="1">
      <c r="A294" s="413" t="s">
        <v>44</v>
      </c>
      <c r="B294" s="39" t="s">
        <v>318</v>
      </c>
      <c r="C294" s="39" t="s">
        <v>39</v>
      </c>
      <c r="D294" s="39" t="s">
        <v>221</v>
      </c>
      <c r="E294" s="414">
        <v>39779</v>
      </c>
      <c r="F294" s="39" t="s">
        <v>288</v>
      </c>
      <c r="G294" s="418" t="s">
        <v>319</v>
      </c>
      <c r="H294" s="417">
        <v>400000</v>
      </c>
      <c r="I294" s="417"/>
      <c r="J294" s="417"/>
      <c r="K294" s="417"/>
      <c r="L294" s="271"/>
      <c r="M294" s="425"/>
    </row>
    <row r="295" spans="1:13" ht="24.75" customHeight="1">
      <c r="A295" s="413" t="s">
        <v>48</v>
      </c>
      <c r="B295" s="426" t="s">
        <v>694</v>
      </c>
      <c r="C295" s="415" t="s">
        <v>695</v>
      </c>
      <c r="D295" s="415" t="s">
        <v>696</v>
      </c>
      <c r="E295" s="427">
        <v>38663</v>
      </c>
      <c r="F295" s="428" t="s">
        <v>697</v>
      </c>
      <c r="G295" s="429" t="s">
        <v>698</v>
      </c>
      <c r="H295" s="430"/>
      <c r="I295" s="430"/>
      <c r="J295" s="430"/>
      <c r="K295" s="430"/>
      <c r="L295" s="430"/>
      <c r="M295" s="431" t="s">
        <v>699</v>
      </c>
    </row>
    <row r="296" spans="1:13" ht="24.75" customHeight="1">
      <c r="A296" s="413" t="s">
        <v>52</v>
      </c>
      <c r="B296" s="432" t="s">
        <v>700</v>
      </c>
      <c r="C296" s="433" t="s">
        <v>701</v>
      </c>
      <c r="D296" s="434" t="s">
        <v>47</v>
      </c>
      <c r="E296" s="435">
        <v>38663</v>
      </c>
      <c r="F296" s="436" t="s">
        <v>697</v>
      </c>
      <c r="G296" s="437" t="s">
        <v>698</v>
      </c>
      <c r="H296" s="438"/>
      <c r="I296" s="438"/>
      <c r="J296" s="438"/>
      <c r="K296" s="438"/>
      <c r="L296" s="438"/>
      <c r="M296" s="439" t="s">
        <v>699</v>
      </c>
    </row>
    <row r="297" spans="1:13" ht="24.75" customHeight="1">
      <c r="A297" s="413" t="s">
        <v>53</v>
      </c>
      <c r="B297" s="440" t="s">
        <v>702</v>
      </c>
      <c r="C297" s="433" t="s">
        <v>703</v>
      </c>
      <c r="D297" s="433" t="s">
        <v>704</v>
      </c>
      <c r="E297" s="435">
        <v>38497</v>
      </c>
      <c r="F297" s="436" t="s">
        <v>697</v>
      </c>
      <c r="G297" s="437" t="s">
        <v>698</v>
      </c>
      <c r="H297" s="438"/>
      <c r="I297" s="438"/>
      <c r="J297" s="438"/>
      <c r="K297" s="438"/>
      <c r="L297" s="438"/>
      <c r="M297" s="441"/>
    </row>
    <row r="298" spans="1:13" ht="24.75" customHeight="1">
      <c r="A298" s="413" t="s">
        <v>56</v>
      </c>
      <c r="B298" s="440" t="s">
        <v>705</v>
      </c>
      <c r="C298" s="433" t="s">
        <v>706</v>
      </c>
      <c r="D298" s="433" t="s">
        <v>704</v>
      </c>
      <c r="E298" s="435">
        <v>37996</v>
      </c>
      <c r="F298" s="433" t="s">
        <v>697</v>
      </c>
      <c r="G298" s="437" t="s">
        <v>698</v>
      </c>
      <c r="H298" s="438"/>
      <c r="I298" s="438"/>
      <c r="J298" s="438"/>
      <c r="K298" s="438"/>
      <c r="L298" s="438"/>
      <c r="M298" s="439" t="s">
        <v>707</v>
      </c>
    </row>
    <row r="299" spans="1:13" ht="24.75" customHeight="1">
      <c r="A299" s="413" t="s">
        <v>60</v>
      </c>
      <c r="B299" s="440" t="s">
        <v>708</v>
      </c>
      <c r="C299" s="433" t="s">
        <v>709</v>
      </c>
      <c r="D299" s="433" t="s">
        <v>19</v>
      </c>
      <c r="E299" s="435">
        <v>38511</v>
      </c>
      <c r="F299" s="436" t="s">
        <v>697</v>
      </c>
      <c r="G299" s="437" t="s">
        <v>698</v>
      </c>
      <c r="H299" s="438"/>
      <c r="I299" s="438"/>
      <c r="J299" s="438"/>
      <c r="K299" s="438"/>
      <c r="L299" s="438"/>
      <c r="M299" s="441" t="s">
        <v>699</v>
      </c>
    </row>
    <row r="300" spans="1:13" ht="24.75" customHeight="1">
      <c r="A300" s="413" t="s">
        <v>63</v>
      </c>
      <c r="B300" s="440" t="s">
        <v>710</v>
      </c>
      <c r="C300" s="433" t="s">
        <v>711</v>
      </c>
      <c r="D300" s="433" t="s">
        <v>696</v>
      </c>
      <c r="E300" s="435">
        <v>38511</v>
      </c>
      <c r="F300" s="436" t="s">
        <v>697</v>
      </c>
      <c r="G300" s="437" t="s">
        <v>698</v>
      </c>
      <c r="H300" s="438"/>
      <c r="I300" s="438"/>
      <c r="J300" s="438"/>
      <c r="K300" s="438"/>
      <c r="L300" s="438"/>
      <c r="M300" s="441"/>
    </row>
    <row r="301" spans="1:13" ht="24.75" customHeight="1">
      <c r="A301" s="413" t="s">
        <v>67</v>
      </c>
      <c r="B301" s="440" t="s">
        <v>712</v>
      </c>
      <c r="C301" s="433" t="s">
        <v>713</v>
      </c>
      <c r="D301" s="433" t="s">
        <v>714</v>
      </c>
      <c r="E301" s="435">
        <v>39055</v>
      </c>
      <c r="F301" s="436" t="s">
        <v>697</v>
      </c>
      <c r="G301" s="437" t="s">
        <v>715</v>
      </c>
      <c r="H301" s="438"/>
      <c r="I301" s="438"/>
      <c r="J301" s="438"/>
      <c r="K301" s="438"/>
      <c r="L301" s="438"/>
      <c r="M301" s="441"/>
    </row>
    <row r="302" spans="1:13" ht="24.75" customHeight="1">
      <c r="A302" s="413" t="s">
        <v>376</v>
      </c>
      <c r="B302" s="440" t="s">
        <v>716</v>
      </c>
      <c r="C302" s="433" t="s">
        <v>717</v>
      </c>
      <c r="D302" s="433" t="s">
        <v>459</v>
      </c>
      <c r="E302" s="435">
        <v>38750</v>
      </c>
      <c r="F302" s="436" t="s">
        <v>697</v>
      </c>
      <c r="G302" s="437" t="s">
        <v>718</v>
      </c>
      <c r="H302" s="438"/>
      <c r="I302" s="438"/>
      <c r="J302" s="438"/>
      <c r="K302" s="438"/>
      <c r="L302" s="438"/>
      <c r="M302" s="441" t="s">
        <v>707</v>
      </c>
    </row>
    <row r="303" spans="1:13" ht="27.75" customHeight="1">
      <c r="A303" s="413" t="s">
        <v>377</v>
      </c>
      <c r="B303" s="433" t="s">
        <v>719</v>
      </c>
      <c r="C303" s="433" t="s">
        <v>720</v>
      </c>
      <c r="D303" s="433" t="s">
        <v>721</v>
      </c>
      <c r="E303" s="435">
        <v>39264</v>
      </c>
      <c r="F303" s="436" t="s">
        <v>697</v>
      </c>
      <c r="G303" s="437" t="s">
        <v>722</v>
      </c>
      <c r="H303" s="432">
        <v>0</v>
      </c>
      <c r="I303" s="438"/>
      <c r="J303" s="438"/>
      <c r="K303" s="438"/>
      <c r="L303" s="438"/>
      <c r="M303" s="442"/>
    </row>
    <row r="304" spans="1:13" ht="24.75" customHeight="1">
      <c r="A304" s="413" t="s">
        <v>378</v>
      </c>
      <c r="B304" s="440" t="s">
        <v>723</v>
      </c>
      <c r="C304" s="433" t="s">
        <v>724</v>
      </c>
      <c r="D304" s="433" t="s">
        <v>47</v>
      </c>
      <c r="E304" s="435">
        <v>39448</v>
      </c>
      <c r="F304" s="436" t="s">
        <v>697</v>
      </c>
      <c r="G304" s="437" t="s">
        <v>698</v>
      </c>
      <c r="H304" s="438"/>
      <c r="I304" s="438"/>
      <c r="J304" s="438"/>
      <c r="K304" s="438"/>
      <c r="L304" s="438"/>
      <c r="M304" s="442"/>
    </row>
    <row r="305" spans="1:13" ht="30" customHeight="1">
      <c r="A305" s="413" t="s">
        <v>379</v>
      </c>
      <c r="B305" s="433" t="s">
        <v>725</v>
      </c>
      <c r="C305" s="433" t="s">
        <v>726</v>
      </c>
      <c r="D305" s="433" t="s">
        <v>727</v>
      </c>
      <c r="E305" s="435">
        <v>39997</v>
      </c>
      <c r="F305" s="436">
        <v>40134</v>
      </c>
      <c r="G305" s="443" t="s">
        <v>728</v>
      </c>
      <c r="H305" s="438">
        <v>175000</v>
      </c>
      <c r="I305" s="438"/>
      <c r="J305" s="438"/>
      <c r="K305" s="438"/>
      <c r="L305" s="438"/>
      <c r="M305" s="442"/>
    </row>
    <row r="306" spans="1:13" ht="27.75" customHeight="1">
      <c r="A306" s="413" t="s">
        <v>380</v>
      </c>
      <c r="B306" s="433" t="s">
        <v>725</v>
      </c>
      <c r="C306" s="433" t="s">
        <v>729</v>
      </c>
      <c r="D306" s="433" t="s">
        <v>727</v>
      </c>
      <c r="E306" s="435">
        <v>40024</v>
      </c>
      <c r="F306" s="436">
        <v>40207</v>
      </c>
      <c r="G306" s="443" t="s">
        <v>730</v>
      </c>
      <c r="H306" s="438">
        <v>610000</v>
      </c>
      <c r="I306" s="438"/>
      <c r="J306" s="438"/>
      <c r="K306" s="438"/>
      <c r="L306" s="438"/>
      <c r="M306" s="442"/>
    </row>
    <row r="307" spans="1:13" ht="39.75" customHeight="1" thickBot="1">
      <c r="A307" s="413" t="s">
        <v>381</v>
      </c>
      <c r="B307" s="433" t="s">
        <v>725</v>
      </c>
      <c r="C307" s="433" t="s">
        <v>731</v>
      </c>
      <c r="D307" s="433" t="s">
        <v>727</v>
      </c>
      <c r="E307" s="435">
        <v>40016</v>
      </c>
      <c r="F307" s="436">
        <v>40207</v>
      </c>
      <c r="G307" s="443" t="s">
        <v>732</v>
      </c>
      <c r="H307" s="438">
        <v>960000</v>
      </c>
      <c r="I307" s="438"/>
      <c r="J307" s="438"/>
      <c r="K307" s="438"/>
      <c r="L307" s="438"/>
      <c r="M307" s="442"/>
    </row>
    <row r="308" spans="1:13" ht="24.75" customHeight="1" thickBot="1">
      <c r="A308" s="444" t="s">
        <v>165</v>
      </c>
      <c r="B308" s="445"/>
      <c r="C308" s="445"/>
      <c r="D308" s="445"/>
      <c r="E308" s="445"/>
      <c r="F308" s="445"/>
      <c r="G308" s="445"/>
      <c r="H308" s="445"/>
      <c r="I308" s="445"/>
      <c r="J308" s="445"/>
      <c r="K308" s="445"/>
      <c r="L308" s="445"/>
      <c r="M308" s="446"/>
    </row>
    <row r="309" spans="1:13" s="79" customFormat="1" ht="25.5">
      <c r="A309" s="21" t="s">
        <v>16</v>
      </c>
      <c r="B309" s="42" t="s">
        <v>166</v>
      </c>
      <c r="C309" s="22" t="s">
        <v>167</v>
      </c>
      <c r="D309" s="1" t="s">
        <v>168</v>
      </c>
      <c r="E309" s="2">
        <v>37012</v>
      </c>
      <c r="F309" s="34" t="s">
        <v>120</v>
      </c>
      <c r="G309" s="36"/>
      <c r="H309" s="96">
        <v>34704000</v>
      </c>
      <c r="I309" s="96">
        <v>36092000</v>
      </c>
      <c r="J309" s="96">
        <v>37175000</v>
      </c>
      <c r="K309" s="96">
        <v>38290000</v>
      </c>
      <c r="L309" s="114"/>
      <c r="M309" s="145" t="s">
        <v>169</v>
      </c>
    </row>
    <row r="310" spans="1:13" s="79" customFormat="1" ht="25.5">
      <c r="A310" s="99" t="s">
        <v>21</v>
      </c>
      <c r="B310" s="41" t="s">
        <v>166</v>
      </c>
      <c r="C310" s="6" t="s">
        <v>170</v>
      </c>
      <c r="D310" s="6" t="s">
        <v>171</v>
      </c>
      <c r="E310" s="7">
        <v>36586</v>
      </c>
      <c r="F310" s="25" t="s">
        <v>120</v>
      </c>
      <c r="G310" s="38"/>
      <c r="H310" s="86">
        <v>9580000</v>
      </c>
      <c r="I310" s="86">
        <v>9963000</v>
      </c>
      <c r="J310" s="86">
        <v>10262000</v>
      </c>
      <c r="K310" s="86">
        <v>10570000</v>
      </c>
      <c r="L310" s="115"/>
      <c r="M310" s="127" t="s">
        <v>172</v>
      </c>
    </row>
    <row r="311" spans="1:13" s="79" customFormat="1" ht="13.5" thickBot="1">
      <c r="A311" s="30" t="s">
        <v>25</v>
      </c>
      <c r="B311" s="43" t="s">
        <v>323</v>
      </c>
      <c r="C311" s="17" t="s">
        <v>326</v>
      </c>
      <c r="D311" s="17" t="s">
        <v>327</v>
      </c>
      <c r="E311" s="27" t="s">
        <v>328</v>
      </c>
      <c r="F311" s="32" t="s">
        <v>120</v>
      </c>
      <c r="G311" s="44"/>
      <c r="H311" s="103">
        <v>13000000</v>
      </c>
      <c r="I311" s="103"/>
      <c r="J311" s="103"/>
      <c r="K311" s="103"/>
      <c r="L311" s="117"/>
      <c r="M311" s="146"/>
    </row>
    <row r="312" spans="1:13" ht="24.75" customHeight="1" thickBot="1">
      <c r="A312" s="327" t="s">
        <v>252</v>
      </c>
      <c r="B312" s="363"/>
      <c r="C312" s="363"/>
      <c r="D312" s="363"/>
      <c r="E312" s="363"/>
      <c r="F312" s="363"/>
      <c r="G312" s="363"/>
      <c r="H312" s="363"/>
      <c r="I312" s="363"/>
      <c r="J312" s="363"/>
      <c r="K312" s="363"/>
      <c r="L312" s="363"/>
      <c r="M312" s="364"/>
    </row>
    <row r="313" spans="1:13" ht="16.5" customHeight="1">
      <c r="A313" s="357" t="s">
        <v>253</v>
      </c>
      <c r="B313" s="358"/>
      <c r="C313" s="358"/>
      <c r="D313" s="358"/>
      <c r="E313" s="358"/>
      <c r="F313" s="358"/>
      <c r="G313" s="358"/>
      <c r="H313" s="358"/>
      <c r="I313" s="358"/>
      <c r="J313" s="358"/>
      <c r="K313" s="358"/>
      <c r="L313" s="358"/>
      <c r="M313" s="359"/>
    </row>
    <row r="314" spans="1:13" ht="19.5" customHeight="1">
      <c r="A314" s="273" t="s">
        <v>16</v>
      </c>
      <c r="B314" s="71" t="s">
        <v>260</v>
      </c>
      <c r="C314" s="68"/>
      <c r="D314" s="68"/>
      <c r="E314" s="66"/>
      <c r="F314" s="66"/>
      <c r="G314" s="66"/>
      <c r="H314" s="178">
        <v>2000000</v>
      </c>
      <c r="I314" s="178">
        <v>2000000</v>
      </c>
      <c r="J314" s="178">
        <v>2000000</v>
      </c>
      <c r="K314" s="178">
        <v>2000000</v>
      </c>
      <c r="L314" s="178">
        <v>30000000</v>
      </c>
      <c r="M314" s="274"/>
    </row>
    <row r="315" spans="1:13" ht="18" customHeight="1">
      <c r="A315" s="69" t="s">
        <v>21</v>
      </c>
      <c r="B315" s="71" t="s">
        <v>259</v>
      </c>
      <c r="C315" s="68"/>
      <c r="D315" s="68"/>
      <c r="E315" s="66"/>
      <c r="F315" s="66"/>
      <c r="G315" s="66"/>
      <c r="H315" s="178">
        <v>353118000</v>
      </c>
      <c r="I315" s="178">
        <v>357943000</v>
      </c>
      <c r="J315" s="178"/>
      <c r="K315" s="178"/>
      <c r="L315" s="178"/>
      <c r="M315" s="274"/>
    </row>
    <row r="316" spans="1:256" ht="18.75" customHeight="1">
      <c r="A316" s="353" t="s">
        <v>254</v>
      </c>
      <c r="B316" s="354" t="s">
        <v>254</v>
      </c>
      <c r="C316" s="354"/>
      <c r="D316" s="354"/>
      <c r="E316" s="354"/>
      <c r="F316" s="354"/>
      <c r="G316" s="354"/>
      <c r="H316" s="354"/>
      <c r="I316" s="354"/>
      <c r="J316" s="354"/>
      <c r="K316" s="354"/>
      <c r="L316" s="354"/>
      <c r="M316" s="355"/>
      <c r="N316" s="356"/>
      <c r="O316" s="351"/>
      <c r="P316" s="351"/>
      <c r="Q316" s="351"/>
      <c r="R316" s="351"/>
      <c r="S316" s="351"/>
      <c r="T316" s="351"/>
      <c r="U316" s="351"/>
      <c r="V316" s="351"/>
      <c r="W316" s="351"/>
      <c r="X316" s="351"/>
      <c r="Y316" s="351"/>
      <c r="Z316" s="352"/>
      <c r="AA316" s="350"/>
      <c r="AB316" s="351"/>
      <c r="AC316" s="351"/>
      <c r="AD316" s="351"/>
      <c r="AE316" s="351"/>
      <c r="AF316" s="351"/>
      <c r="AG316" s="351"/>
      <c r="AH316" s="351"/>
      <c r="AI316" s="351"/>
      <c r="AJ316" s="351"/>
      <c r="AK316" s="351"/>
      <c r="AL316" s="351"/>
      <c r="AM316" s="352"/>
      <c r="AN316" s="350"/>
      <c r="AO316" s="351"/>
      <c r="AP316" s="351"/>
      <c r="AQ316" s="351"/>
      <c r="AR316" s="351"/>
      <c r="AS316" s="351"/>
      <c r="AT316" s="351"/>
      <c r="AU316" s="351"/>
      <c r="AV316" s="351"/>
      <c r="AW316" s="351"/>
      <c r="AX316" s="351"/>
      <c r="AY316" s="351"/>
      <c r="AZ316" s="352"/>
      <c r="BA316" s="350"/>
      <c r="BB316" s="351"/>
      <c r="BC316" s="351"/>
      <c r="BD316" s="351"/>
      <c r="BE316" s="351"/>
      <c r="BF316" s="351"/>
      <c r="BG316" s="351"/>
      <c r="BH316" s="351"/>
      <c r="BI316" s="351"/>
      <c r="BJ316" s="351"/>
      <c r="BK316" s="351"/>
      <c r="BL316" s="351"/>
      <c r="BM316" s="352"/>
      <c r="BN316" s="350"/>
      <c r="BO316" s="351"/>
      <c r="BP316" s="351"/>
      <c r="BQ316" s="351"/>
      <c r="BR316" s="351"/>
      <c r="BS316" s="351"/>
      <c r="BT316" s="351"/>
      <c r="BU316" s="351"/>
      <c r="BV316" s="351"/>
      <c r="BW316" s="351"/>
      <c r="BX316" s="351"/>
      <c r="BY316" s="351"/>
      <c r="BZ316" s="352"/>
      <c r="CA316" s="350"/>
      <c r="CB316" s="351"/>
      <c r="CC316" s="351"/>
      <c r="CD316" s="351"/>
      <c r="CE316" s="351"/>
      <c r="CF316" s="351"/>
      <c r="CG316" s="351"/>
      <c r="CH316" s="351"/>
      <c r="CI316" s="351"/>
      <c r="CJ316" s="351"/>
      <c r="CK316" s="351"/>
      <c r="CL316" s="351"/>
      <c r="CM316" s="352"/>
      <c r="CN316" s="350"/>
      <c r="CO316" s="351"/>
      <c r="CP316" s="351"/>
      <c r="CQ316" s="351"/>
      <c r="CR316" s="351"/>
      <c r="CS316" s="351"/>
      <c r="CT316" s="351"/>
      <c r="CU316" s="351"/>
      <c r="CV316" s="351"/>
      <c r="CW316" s="351"/>
      <c r="CX316" s="351"/>
      <c r="CY316" s="351"/>
      <c r="CZ316" s="352"/>
      <c r="DA316" s="350"/>
      <c r="DB316" s="351"/>
      <c r="DC316" s="351"/>
      <c r="DD316" s="351"/>
      <c r="DE316" s="351"/>
      <c r="DF316" s="351"/>
      <c r="DG316" s="351"/>
      <c r="DH316" s="351"/>
      <c r="DI316" s="351"/>
      <c r="DJ316" s="351"/>
      <c r="DK316" s="351"/>
      <c r="DL316" s="351"/>
      <c r="DM316" s="352"/>
      <c r="DN316" s="350"/>
      <c r="DO316" s="351"/>
      <c r="DP316" s="351"/>
      <c r="DQ316" s="351"/>
      <c r="DR316" s="351"/>
      <c r="DS316" s="351"/>
      <c r="DT316" s="351"/>
      <c r="DU316" s="351"/>
      <c r="DV316" s="351"/>
      <c r="DW316" s="351"/>
      <c r="DX316" s="351"/>
      <c r="DY316" s="351"/>
      <c r="DZ316" s="352"/>
      <c r="EA316" s="350"/>
      <c r="EB316" s="351"/>
      <c r="EC316" s="351"/>
      <c r="ED316" s="351"/>
      <c r="EE316" s="351"/>
      <c r="EF316" s="351"/>
      <c r="EG316" s="351"/>
      <c r="EH316" s="351"/>
      <c r="EI316" s="351"/>
      <c r="EJ316" s="351"/>
      <c r="EK316" s="351"/>
      <c r="EL316" s="351"/>
      <c r="EM316" s="352"/>
      <c r="EN316" s="350"/>
      <c r="EO316" s="351"/>
      <c r="EP316" s="351"/>
      <c r="EQ316" s="351"/>
      <c r="ER316" s="351"/>
      <c r="ES316" s="351"/>
      <c r="ET316" s="351"/>
      <c r="EU316" s="351"/>
      <c r="EV316" s="351"/>
      <c r="EW316" s="351"/>
      <c r="EX316" s="351"/>
      <c r="EY316" s="351"/>
      <c r="EZ316" s="352"/>
      <c r="FA316" s="350"/>
      <c r="FB316" s="351"/>
      <c r="FC316" s="351"/>
      <c r="FD316" s="351"/>
      <c r="FE316" s="351"/>
      <c r="FF316" s="351"/>
      <c r="FG316" s="351"/>
      <c r="FH316" s="351"/>
      <c r="FI316" s="351"/>
      <c r="FJ316" s="351"/>
      <c r="FK316" s="351"/>
      <c r="FL316" s="351"/>
      <c r="FM316" s="352"/>
      <c r="FN316" s="350"/>
      <c r="FO316" s="351"/>
      <c r="FP316" s="351"/>
      <c r="FQ316" s="351"/>
      <c r="FR316" s="351"/>
      <c r="FS316" s="351"/>
      <c r="FT316" s="351"/>
      <c r="FU316" s="351"/>
      <c r="FV316" s="351"/>
      <c r="FW316" s="351"/>
      <c r="FX316" s="351"/>
      <c r="FY316" s="351"/>
      <c r="FZ316" s="352"/>
      <c r="GA316" s="350"/>
      <c r="GB316" s="351"/>
      <c r="GC316" s="351"/>
      <c r="GD316" s="351"/>
      <c r="GE316" s="351"/>
      <c r="GF316" s="351"/>
      <c r="GG316" s="351"/>
      <c r="GH316" s="351"/>
      <c r="GI316" s="351"/>
      <c r="GJ316" s="351"/>
      <c r="GK316" s="351"/>
      <c r="GL316" s="351"/>
      <c r="GM316" s="352"/>
      <c r="GN316" s="350"/>
      <c r="GO316" s="351"/>
      <c r="GP316" s="351"/>
      <c r="GQ316" s="351"/>
      <c r="GR316" s="351"/>
      <c r="GS316" s="351"/>
      <c r="GT316" s="351"/>
      <c r="GU316" s="351"/>
      <c r="GV316" s="351"/>
      <c r="GW316" s="351"/>
      <c r="GX316" s="351"/>
      <c r="GY316" s="351"/>
      <c r="GZ316" s="352"/>
      <c r="HA316" s="350"/>
      <c r="HB316" s="351"/>
      <c r="HC316" s="351"/>
      <c r="HD316" s="351"/>
      <c r="HE316" s="351"/>
      <c r="HF316" s="351"/>
      <c r="HG316" s="351"/>
      <c r="HH316" s="351"/>
      <c r="HI316" s="351"/>
      <c r="HJ316" s="351"/>
      <c r="HK316" s="351"/>
      <c r="HL316" s="351"/>
      <c r="HM316" s="352"/>
      <c r="HN316" s="350"/>
      <c r="HO316" s="351"/>
      <c r="HP316" s="351"/>
      <c r="HQ316" s="351"/>
      <c r="HR316" s="351"/>
      <c r="HS316" s="351"/>
      <c r="HT316" s="351"/>
      <c r="HU316" s="351"/>
      <c r="HV316" s="351"/>
      <c r="HW316" s="351"/>
      <c r="HX316" s="351"/>
      <c r="HY316" s="351"/>
      <c r="HZ316" s="352"/>
      <c r="IA316" s="350"/>
      <c r="IB316" s="351"/>
      <c r="IC316" s="351"/>
      <c r="ID316" s="351"/>
      <c r="IE316" s="351"/>
      <c r="IF316" s="351"/>
      <c r="IG316" s="351"/>
      <c r="IH316" s="351"/>
      <c r="II316" s="351"/>
      <c r="IJ316" s="351"/>
      <c r="IK316" s="351"/>
      <c r="IL316" s="351"/>
      <c r="IM316" s="352"/>
      <c r="IN316" s="350"/>
      <c r="IO316" s="351"/>
      <c r="IP316" s="351"/>
      <c r="IQ316" s="351"/>
      <c r="IR316" s="351"/>
      <c r="IS316" s="351"/>
      <c r="IT316" s="351"/>
      <c r="IU316" s="351"/>
      <c r="IV316" s="351"/>
    </row>
    <row r="317" spans="1:13" ht="21" customHeight="1">
      <c r="A317" s="69" t="s">
        <v>25</v>
      </c>
      <c r="B317" s="71" t="s">
        <v>258</v>
      </c>
      <c r="C317" s="68"/>
      <c r="D317" s="68"/>
      <c r="E317" s="66"/>
      <c r="F317" s="66"/>
      <c r="G317" s="66"/>
      <c r="H317" s="178">
        <v>2400000</v>
      </c>
      <c r="I317" s="178">
        <v>2400000</v>
      </c>
      <c r="J317" s="178">
        <v>2400000</v>
      </c>
      <c r="K317" s="178">
        <v>2400000</v>
      </c>
      <c r="L317" s="178"/>
      <c r="M317" s="274"/>
    </row>
    <row r="318" spans="1:13" ht="68.25" customHeight="1">
      <c r="A318" s="69" t="s">
        <v>28</v>
      </c>
      <c r="B318" s="277" t="s">
        <v>261</v>
      </c>
      <c r="C318" s="68"/>
      <c r="D318" s="68"/>
      <c r="E318" s="66"/>
      <c r="F318" s="66"/>
      <c r="G318" s="66"/>
      <c r="H318" s="178">
        <v>20000000</v>
      </c>
      <c r="I318" s="178">
        <v>20000000</v>
      </c>
      <c r="J318" s="178">
        <v>20000000</v>
      </c>
      <c r="K318" s="178"/>
      <c r="L318" s="178"/>
      <c r="M318" s="274"/>
    </row>
    <row r="319" spans="1:13" ht="23.25" customHeight="1">
      <c r="A319" s="273" t="s">
        <v>31</v>
      </c>
      <c r="B319" s="71" t="s">
        <v>257</v>
      </c>
      <c r="C319" s="275"/>
      <c r="D319" s="275"/>
      <c r="E319" s="275"/>
      <c r="F319" s="275"/>
      <c r="G319" s="275"/>
      <c r="H319" s="178">
        <v>6000000</v>
      </c>
      <c r="I319" s="178">
        <v>4000000</v>
      </c>
      <c r="J319" s="178"/>
      <c r="K319" s="178"/>
      <c r="L319" s="178"/>
      <c r="M319" s="276"/>
    </row>
    <row r="320" spans="1:256" ht="19.5" customHeight="1">
      <c r="A320" s="353" t="s">
        <v>255</v>
      </c>
      <c r="B320" s="354" t="s">
        <v>255</v>
      </c>
      <c r="C320" s="354"/>
      <c r="D320" s="354"/>
      <c r="E320" s="354"/>
      <c r="F320" s="354"/>
      <c r="G320" s="354"/>
      <c r="H320" s="354"/>
      <c r="I320" s="354"/>
      <c r="J320" s="354"/>
      <c r="K320" s="354"/>
      <c r="L320" s="354"/>
      <c r="M320" s="355"/>
      <c r="N320" s="346"/>
      <c r="O320" s="347"/>
      <c r="P320" s="347"/>
      <c r="Q320" s="347"/>
      <c r="R320" s="347"/>
      <c r="S320" s="347"/>
      <c r="T320" s="347"/>
      <c r="U320" s="347"/>
      <c r="V320" s="347"/>
      <c r="W320" s="347"/>
      <c r="X320" s="347"/>
      <c r="Y320" s="347"/>
      <c r="Z320" s="348"/>
      <c r="AA320" s="346"/>
      <c r="AB320" s="347"/>
      <c r="AC320" s="347"/>
      <c r="AD320" s="347"/>
      <c r="AE320" s="347"/>
      <c r="AF320" s="347"/>
      <c r="AG320" s="347"/>
      <c r="AH320" s="347"/>
      <c r="AI320" s="347"/>
      <c r="AJ320" s="347"/>
      <c r="AK320" s="347"/>
      <c r="AL320" s="347"/>
      <c r="AM320" s="348"/>
      <c r="AN320" s="346"/>
      <c r="AO320" s="347"/>
      <c r="AP320" s="347"/>
      <c r="AQ320" s="347"/>
      <c r="AR320" s="347"/>
      <c r="AS320" s="347"/>
      <c r="AT320" s="347"/>
      <c r="AU320" s="347"/>
      <c r="AV320" s="347"/>
      <c r="AW320" s="347"/>
      <c r="AX320" s="347"/>
      <c r="AY320" s="347"/>
      <c r="AZ320" s="348"/>
      <c r="BA320" s="346"/>
      <c r="BB320" s="347"/>
      <c r="BC320" s="347"/>
      <c r="BD320" s="347"/>
      <c r="BE320" s="347"/>
      <c r="BF320" s="347"/>
      <c r="BG320" s="347"/>
      <c r="BH320" s="347"/>
      <c r="BI320" s="347"/>
      <c r="BJ320" s="347"/>
      <c r="BK320" s="347"/>
      <c r="BL320" s="347"/>
      <c r="BM320" s="348"/>
      <c r="BN320" s="346"/>
      <c r="BO320" s="347"/>
      <c r="BP320" s="347"/>
      <c r="BQ320" s="347"/>
      <c r="BR320" s="347"/>
      <c r="BS320" s="347"/>
      <c r="BT320" s="347"/>
      <c r="BU320" s="347"/>
      <c r="BV320" s="347"/>
      <c r="BW320" s="347"/>
      <c r="BX320" s="347"/>
      <c r="BY320" s="347"/>
      <c r="BZ320" s="348"/>
      <c r="CA320" s="346"/>
      <c r="CB320" s="347"/>
      <c r="CC320" s="347"/>
      <c r="CD320" s="347"/>
      <c r="CE320" s="347"/>
      <c r="CF320" s="347"/>
      <c r="CG320" s="347"/>
      <c r="CH320" s="347"/>
      <c r="CI320" s="347"/>
      <c r="CJ320" s="347"/>
      <c r="CK320" s="347"/>
      <c r="CL320" s="347"/>
      <c r="CM320" s="348"/>
      <c r="CN320" s="346"/>
      <c r="CO320" s="347"/>
      <c r="CP320" s="347"/>
      <c r="CQ320" s="347"/>
      <c r="CR320" s="347"/>
      <c r="CS320" s="347"/>
      <c r="CT320" s="347"/>
      <c r="CU320" s="347"/>
      <c r="CV320" s="347"/>
      <c r="CW320" s="347"/>
      <c r="CX320" s="347"/>
      <c r="CY320" s="347"/>
      <c r="CZ320" s="348"/>
      <c r="DA320" s="346"/>
      <c r="DB320" s="347"/>
      <c r="DC320" s="347"/>
      <c r="DD320" s="347"/>
      <c r="DE320" s="347"/>
      <c r="DF320" s="347"/>
      <c r="DG320" s="347"/>
      <c r="DH320" s="347"/>
      <c r="DI320" s="347"/>
      <c r="DJ320" s="347"/>
      <c r="DK320" s="347"/>
      <c r="DL320" s="347"/>
      <c r="DM320" s="348"/>
      <c r="DN320" s="346"/>
      <c r="DO320" s="347"/>
      <c r="DP320" s="347"/>
      <c r="DQ320" s="347"/>
      <c r="DR320" s="347"/>
      <c r="DS320" s="347"/>
      <c r="DT320" s="347"/>
      <c r="DU320" s="347"/>
      <c r="DV320" s="347"/>
      <c r="DW320" s="347"/>
      <c r="DX320" s="347"/>
      <c r="DY320" s="347"/>
      <c r="DZ320" s="348"/>
      <c r="EA320" s="346"/>
      <c r="EB320" s="347"/>
      <c r="EC320" s="347"/>
      <c r="ED320" s="347"/>
      <c r="EE320" s="347"/>
      <c r="EF320" s="347"/>
      <c r="EG320" s="347"/>
      <c r="EH320" s="347"/>
      <c r="EI320" s="347"/>
      <c r="EJ320" s="347"/>
      <c r="EK320" s="347"/>
      <c r="EL320" s="347"/>
      <c r="EM320" s="348"/>
      <c r="EN320" s="346"/>
      <c r="EO320" s="347"/>
      <c r="EP320" s="347"/>
      <c r="EQ320" s="347"/>
      <c r="ER320" s="347"/>
      <c r="ES320" s="347"/>
      <c r="ET320" s="347"/>
      <c r="EU320" s="347"/>
      <c r="EV320" s="347"/>
      <c r="EW320" s="347"/>
      <c r="EX320" s="347"/>
      <c r="EY320" s="347"/>
      <c r="EZ320" s="348"/>
      <c r="FA320" s="346"/>
      <c r="FB320" s="347"/>
      <c r="FC320" s="347"/>
      <c r="FD320" s="347"/>
      <c r="FE320" s="347"/>
      <c r="FF320" s="347"/>
      <c r="FG320" s="347"/>
      <c r="FH320" s="347"/>
      <c r="FI320" s="347"/>
      <c r="FJ320" s="347"/>
      <c r="FK320" s="347"/>
      <c r="FL320" s="347"/>
      <c r="FM320" s="348"/>
      <c r="FN320" s="346"/>
      <c r="FO320" s="347"/>
      <c r="FP320" s="347"/>
      <c r="FQ320" s="347"/>
      <c r="FR320" s="347"/>
      <c r="FS320" s="347"/>
      <c r="FT320" s="347"/>
      <c r="FU320" s="347"/>
      <c r="FV320" s="347"/>
      <c r="FW320" s="347"/>
      <c r="FX320" s="347"/>
      <c r="FY320" s="347"/>
      <c r="FZ320" s="348"/>
      <c r="GA320" s="346"/>
      <c r="GB320" s="347"/>
      <c r="GC320" s="347"/>
      <c r="GD320" s="347"/>
      <c r="GE320" s="347"/>
      <c r="GF320" s="347"/>
      <c r="GG320" s="347"/>
      <c r="GH320" s="347"/>
      <c r="GI320" s="347"/>
      <c r="GJ320" s="347"/>
      <c r="GK320" s="347"/>
      <c r="GL320" s="347"/>
      <c r="GM320" s="348"/>
      <c r="GN320" s="346"/>
      <c r="GO320" s="347"/>
      <c r="GP320" s="347"/>
      <c r="GQ320" s="347"/>
      <c r="GR320" s="347"/>
      <c r="GS320" s="347"/>
      <c r="GT320" s="347"/>
      <c r="GU320" s="347"/>
      <c r="GV320" s="347"/>
      <c r="GW320" s="347"/>
      <c r="GX320" s="347"/>
      <c r="GY320" s="347"/>
      <c r="GZ320" s="348"/>
      <c r="HA320" s="346"/>
      <c r="HB320" s="347"/>
      <c r="HC320" s="347"/>
      <c r="HD320" s="347"/>
      <c r="HE320" s="347"/>
      <c r="HF320" s="347"/>
      <c r="HG320" s="347"/>
      <c r="HH320" s="347"/>
      <c r="HI320" s="347"/>
      <c r="HJ320" s="347"/>
      <c r="HK320" s="347"/>
      <c r="HL320" s="347"/>
      <c r="HM320" s="348"/>
      <c r="HN320" s="346"/>
      <c r="HO320" s="347"/>
      <c r="HP320" s="347"/>
      <c r="HQ320" s="347"/>
      <c r="HR320" s="347"/>
      <c r="HS320" s="347"/>
      <c r="HT320" s="347"/>
      <c r="HU320" s="347"/>
      <c r="HV320" s="347"/>
      <c r="HW320" s="347"/>
      <c r="HX320" s="347"/>
      <c r="HY320" s="347"/>
      <c r="HZ320" s="348"/>
      <c r="IA320" s="346"/>
      <c r="IB320" s="347"/>
      <c r="IC320" s="347"/>
      <c r="ID320" s="347"/>
      <c r="IE320" s="347"/>
      <c r="IF320" s="347"/>
      <c r="IG320" s="347"/>
      <c r="IH320" s="347"/>
      <c r="II320" s="347"/>
      <c r="IJ320" s="347"/>
      <c r="IK320" s="347"/>
      <c r="IL320" s="347"/>
      <c r="IM320" s="348"/>
      <c r="IN320" s="346"/>
      <c r="IO320" s="347"/>
      <c r="IP320" s="347"/>
      <c r="IQ320" s="347"/>
      <c r="IR320" s="347"/>
      <c r="IS320" s="347"/>
      <c r="IT320" s="347"/>
      <c r="IU320" s="347"/>
      <c r="IV320" s="347"/>
    </row>
    <row r="321" spans="1:256" ht="22.5" customHeight="1">
      <c r="A321" s="273" t="s">
        <v>35</v>
      </c>
      <c r="B321" s="71" t="s">
        <v>256</v>
      </c>
      <c r="C321" s="275"/>
      <c r="D321" s="275"/>
      <c r="E321" s="275"/>
      <c r="F321" s="275"/>
      <c r="G321" s="275"/>
      <c r="H321" s="178">
        <v>15000000</v>
      </c>
      <c r="I321" s="349" t="s">
        <v>262</v>
      </c>
      <c r="J321" s="349"/>
      <c r="K321" s="349"/>
      <c r="L321" s="349"/>
      <c r="M321" s="276"/>
      <c r="N321" s="278"/>
      <c r="O321" s="279"/>
      <c r="P321" s="279"/>
      <c r="Q321" s="279"/>
      <c r="R321" s="279"/>
      <c r="S321" s="279"/>
      <c r="T321" s="279"/>
      <c r="U321" s="279"/>
      <c r="V321" s="279"/>
      <c r="W321" s="279"/>
      <c r="X321" s="279"/>
      <c r="Y321" s="279"/>
      <c r="Z321" s="279"/>
      <c r="AA321" s="278"/>
      <c r="AB321" s="279"/>
      <c r="AC321" s="279"/>
      <c r="AD321" s="279"/>
      <c r="AE321" s="279"/>
      <c r="AF321" s="279"/>
      <c r="AG321" s="279"/>
      <c r="AH321" s="279"/>
      <c r="AI321" s="279"/>
      <c r="AJ321" s="279"/>
      <c r="AK321" s="279"/>
      <c r="AL321" s="279"/>
      <c r="AM321" s="279"/>
      <c r="AN321" s="278"/>
      <c r="AO321" s="279"/>
      <c r="AP321" s="279"/>
      <c r="AQ321" s="279"/>
      <c r="AR321" s="279"/>
      <c r="AS321" s="279"/>
      <c r="AT321" s="279"/>
      <c r="AU321" s="279"/>
      <c r="AV321" s="279"/>
      <c r="AW321" s="279"/>
      <c r="AX321" s="279"/>
      <c r="AY321" s="279"/>
      <c r="AZ321" s="279"/>
      <c r="BA321" s="278"/>
      <c r="BB321" s="279"/>
      <c r="BC321" s="279"/>
      <c r="BD321" s="279"/>
      <c r="BE321" s="279"/>
      <c r="BF321" s="279"/>
      <c r="BG321" s="279"/>
      <c r="BH321" s="279"/>
      <c r="BI321" s="279"/>
      <c r="BJ321" s="279"/>
      <c r="BK321" s="279"/>
      <c r="BL321" s="279"/>
      <c r="BM321" s="279"/>
      <c r="BN321" s="278"/>
      <c r="BO321" s="279"/>
      <c r="BP321" s="279"/>
      <c r="BQ321" s="279"/>
      <c r="BR321" s="279"/>
      <c r="BS321" s="279"/>
      <c r="BT321" s="279"/>
      <c r="BU321" s="279"/>
      <c r="BV321" s="279"/>
      <c r="BW321" s="279"/>
      <c r="BX321" s="279"/>
      <c r="BY321" s="279"/>
      <c r="BZ321" s="279"/>
      <c r="CA321" s="278"/>
      <c r="CB321" s="279"/>
      <c r="CC321" s="279"/>
      <c r="CD321" s="279"/>
      <c r="CE321" s="279"/>
      <c r="CF321" s="279"/>
      <c r="CG321" s="279"/>
      <c r="CH321" s="279"/>
      <c r="CI321" s="279"/>
      <c r="CJ321" s="279"/>
      <c r="CK321" s="279"/>
      <c r="CL321" s="279"/>
      <c r="CM321" s="279"/>
      <c r="CN321" s="278"/>
      <c r="CO321" s="279"/>
      <c r="CP321" s="279"/>
      <c r="CQ321" s="279"/>
      <c r="CR321" s="279"/>
      <c r="CS321" s="279"/>
      <c r="CT321" s="279"/>
      <c r="CU321" s="279"/>
      <c r="CV321" s="279"/>
      <c r="CW321" s="279"/>
      <c r="CX321" s="279"/>
      <c r="CY321" s="279"/>
      <c r="CZ321" s="279"/>
      <c r="DA321" s="278"/>
      <c r="DB321" s="279"/>
      <c r="DC321" s="279"/>
      <c r="DD321" s="279"/>
      <c r="DE321" s="279"/>
      <c r="DF321" s="279"/>
      <c r="DG321" s="279"/>
      <c r="DH321" s="279"/>
      <c r="DI321" s="279"/>
      <c r="DJ321" s="279"/>
      <c r="DK321" s="279"/>
      <c r="DL321" s="279"/>
      <c r="DM321" s="279"/>
      <c r="DN321" s="278"/>
      <c r="DO321" s="279"/>
      <c r="DP321" s="279"/>
      <c r="DQ321" s="279"/>
      <c r="DR321" s="279"/>
      <c r="DS321" s="279"/>
      <c r="DT321" s="279"/>
      <c r="DU321" s="279"/>
      <c r="DV321" s="279"/>
      <c r="DW321" s="279"/>
      <c r="DX321" s="279"/>
      <c r="DY321" s="279"/>
      <c r="DZ321" s="279"/>
      <c r="EA321" s="278"/>
      <c r="EB321" s="279"/>
      <c r="EC321" s="279"/>
      <c r="ED321" s="279"/>
      <c r="EE321" s="279"/>
      <c r="EF321" s="279"/>
      <c r="EG321" s="279"/>
      <c r="EH321" s="279"/>
      <c r="EI321" s="279"/>
      <c r="EJ321" s="279"/>
      <c r="EK321" s="279"/>
      <c r="EL321" s="279"/>
      <c r="EM321" s="279"/>
      <c r="EN321" s="278"/>
      <c r="EO321" s="279"/>
      <c r="EP321" s="279"/>
      <c r="EQ321" s="279"/>
      <c r="ER321" s="279"/>
      <c r="ES321" s="279"/>
      <c r="ET321" s="279"/>
      <c r="EU321" s="279"/>
      <c r="EV321" s="279"/>
      <c r="EW321" s="279"/>
      <c r="EX321" s="279"/>
      <c r="EY321" s="279"/>
      <c r="EZ321" s="279"/>
      <c r="FA321" s="278"/>
      <c r="FB321" s="279"/>
      <c r="FC321" s="279"/>
      <c r="FD321" s="279"/>
      <c r="FE321" s="279"/>
      <c r="FF321" s="279"/>
      <c r="FG321" s="279"/>
      <c r="FH321" s="279"/>
      <c r="FI321" s="279"/>
      <c r="FJ321" s="279"/>
      <c r="FK321" s="279"/>
      <c r="FL321" s="279"/>
      <c r="FM321" s="279"/>
      <c r="FN321" s="278"/>
      <c r="FO321" s="279"/>
      <c r="FP321" s="279"/>
      <c r="FQ321" s="279"/>
      <c r="FR321" s="279"/>
      <c r="FS321" s="279"/>
      <c r="FT321" s="279"/>
      <c r="FU321" s="279"/>
      <c r="FV321" s="279"/>
      <c r="FW321" s="279"/>
      <c r="FX321" s="279"/>
      <c r="FY321" s="279"/>
      <c r="FZ321" s="279"/>
      <c r="GA321" s="278"/>
      <c r="GB321" s="279"/>
      <c r="GC321" s="279"/>
      <c r="GD321" s="279"/>
      <c r="GE321" s="279"/>
      <c r="GF321" s="279"/>
      <c r="GG321" s="279"/>
      <c r="GH321" s="279"/>
      <c r="GI321" s="279"/>
      <c r="GJ321" s="279"/>
      <c r="GK321" s="279"/>
      <c r="GL321" s="279"/>
      <c r="GM321" s="279"/>
      <c r="GN321" s="278"/>
      <c r="GO321" s="279"/>
      <c r="GP321" s="279"/>
      <c r="GQ321" s="279"/>
      <c r="GR321" s="279"/>
      <c r="GS321" s="279"/>
      <c r="GT321" s="279"/>
      <c r="GU321" s="279"/>
      <c r="GV321" s="279"/>
      <c r="GW321" s="279"/>
      <c r="GX321" s="279"/>
      <c r="GY321" s="279"/>
      <c r="GZ321" s="279"/>
      <c r="HA321" s="278"/>
      <c r="HB321" s="279"/>
      <c r="HC321" s="279"/>
      <c r="HD321" s="279"/>
      <c r="HE321" s="279"/>
      <c r="HF321" s="279"/>
      <c r="HG321" s="279"/>
      <c r="HH321" s="279"/>
      <c r="HI321" s="279"/>
      <c r="HJ321" s="279"/>
      <c r="HK321" s="279"/>
      <c r="HL321" s="279"/>
      <c r="HM321" s="279"/>
      <c r="HN321" s="278"/>
      <c r="HO321" s="279"/>
      <c r="HP321" s="279"/>
      <c r="HQ321" s="279"/>
      <c r="HR321" s="279"/>
      <c r="HS321" s="279"/>
      <c r="HT321" s="279"/>
      <c r="HU321" s="279"/>
      <c r="HV321" s="279"/>
      <c r="HW321" s="279"/>
      <c r="HX321" s="279"/>
      <c r="HY321" s="279"/>
      <c r="HZ321" s="279"/>
      <c r="IA321" s="278"/>
      <c r="IB321" s="279"/>
      <c r="IC321" s="279"/>
      <c r="ID321" s="279"/>
      <c r="IE321" s="279"/>
      <c r="IF321" s="279"/>
      <c r="IG321" s="279"/>
      <c r="IH321" s="279"/>
      <c r="II321" s="279"/>
      <c r="IJ321" s="279"/>
      <c r="IK321" s="279"/>
      <c r="IL321" s="279"/>
      <c r="IM321" s="279"/>
      <c r="IN321" s="278"/>
      <c r="IO321" s="279"/>
      <c r="IP321" s="279"/>
      <c r="IQ321" s="279"/>
      <c r="IR321" s="279"/>
      <c r="IS321" s="279"/>
      <c r="IT321" s="279"/>
      <c r="IU321" s="279"/>
      <c r="IV321" s="279"/>
    </row>
    <row r="322" spans="1:256" ht="38.25">
      <c r="A322" s="273" t="s">
        <v>37</v>
      </c>
      <c r="B322" s="280" t="s">
        <v>263</v>
      </c>
      <c r="C322" s="280" t="s">
        <v>264</v>
      </c>
      <c r="D322" s="280" t="s">
        <v>265</v>
      </c>
      <c r="E322" s="281">
        <v>39814</v>
      </c>
      <c r="F322" s="281">
        <v>42735</v>
      </c>
      <c r="G322" s="282" t="s">
        <v>266</v>
      </c>
      <c r="H322" s="283">
        <v>28055000</v>
      </c>
      <c r="I322" s="283"/>
      <c r="J322" s="283"/>
      <c r="K322" s="283"/>
      <c r="L322" s="283"/>
      <c r="M322" s="284"/>
      <c r="N322" s="278"/>
      <c r="O322" s="279"/>
      <c r="P322" s="279"/>
      <c r="Q322" s="279"/>
      <c r="R322" s="279"/>
      <c r="S322" s="279"/>
      <c r="T322" s="279"/>
      <c r="U322" s="279"/>
      <c r="V322" s="279"/>
      <c r="W322" s="279"/>
      <c r="X322" s="279"/>
      <c r="Y322" s="279"/>
      <c r="Z322" s="279"/>
      <c r="AA322" s="278"/>
      <c r="AB322" s="279"/>
      <c r="AC322" s="279"/>
      <c r="AD322" s="279"/>
      <c r="AE322" s="279"/>
      <c r="AF322" s="279"/>
      <c r="AG322" s="279"/>
      <c r="AH322" s="279"/>
      <c r="AI322" s="279"/>
      <c r="AJ322" s="279"/>
      <c r="AK322" s="279"/>
      <c r="AL322" s="279"/>
      <c r="AM322" s="279"/>
      <c r="AN322" s="278"/>
      <c r="AO322" s="279"/>
      <c r="AP322" s="279"/>
      <c r="AQ322" s="279"/>
      <c r="AR322" s="279"/>
      <c r="AS322" s="279"/>
      <c r="AT322" s="279"/>
      <c r="AU322" s="279"/>
      <c r="AV322" s="279"/>
      <c r="AW322" s="279"/>
      <c r="AX322" s="279"/>
      <c r="AY322" s="279"/>
      <c r="AZ322" s="279"/>
      <c r="BA322" s="278"/>
      <c r="BB322" s="279"/>
      <c r="BC322" s="279"/>
      <c r="BD322" s="279"/>
      <c r="BE322" s="279"/>
      <c r="BF322" s="279"/>
      <c r="BG322" s="279"/>
      <c r="BH322" s="279"/>
      <c r="BI322" s="279"/>
      <c r="BJ322" s="279"/>
      <c r="BK322" s="279"/>
      <c r="BL322" s="279"/>
      <c r="BM322" s="279"/>
      <c r="BN322" s="278"/>
      <c r="BO322" s="279"/>
      <c r="BP322" s="279"/>
      <c r="BQ322" s="279"/>
      <c r="BR322" s="279"/>
      <c r="BS322" s="279"/>
      <c r="BT322" s="279"/>
      <c r="BU322" s="279"/>
      <c r="BV322" s="279"/>
      <c r="BW322" s="279"/>
      <c r="BX322" s="279"/>
      <c r="BY322" s="279"/>
      <c r="BZ322" s="279"/>
      <c r="CA322" s="278"/>
      <c r="CB322" s="279"/>
      <c r="CC322" s="279"/>
      <c r="CD322" s="279"/>
      <c r="CE322" s="279"/>
      <c r="CF322" s="279"/>
      <c r="CG322" s="279"/>
      <c r="CH322" s="279"/>
      <c r="CI322" s="279"/>
      <c r="CJ322" s="279"/>
      <c r="CK322" s="279"/>
      <c r="CL322" s="279"/>
      <c r="CM322" s="279"/>
      <c r="CN322" s="278"/>
      <c r="CO322" s="279"/>
      <c r="CP322" s="279"/>
      <c r="CQ322" s="279"/>
      <c r="CR322" s="279"/>
      <c r="CS322" s="279"/>
      <c r="CT322" s="279"/>
      <c r="CU322" s="279"/>
      <c r="CV322" s="279"/>
      <c r="CW322" s="279"/>
      <c r="CX322" s="279"/>
      <c r="CY322" s="279"/>
      <c r="CZ322" s="279"/>
      <c r="DA322" s="278"/>
      <c r="DB322" s="279"/>
      <c r="DC322" s="279"/>
      <c r="DD322" s="279"/>
      <c r="DE322" s="279"/>
      <c r="DF322" s="279"/>
      <c r="DG322" s="279"/>
      <c r="DH322" s="279"/>
      <c r="DI322" s="279"/>
      <c r="DJ322" s="279"/>
      <c r="DK322" s="279"/>
      <c r="DL322" s="279"/>
      <c r="DM322" s="279"/>
      <c r="DN322" s="278"/>
      <c r="DO322" s="279"/>
      <c r="DP322" s="279"/>
      <c r="DQ322" s="279"/>
      <c r="DR322" s="279"/>
      <c r="DS322" s="279"/>
      <c r="DT322" s="279"/>
      <c r="DU322" s="279"/>
      <c r="DV322" s="279"/>
      <c r="DW322" s="279"/>
      <c r="DX322" s="279"/>
      <c r="DY322" s="279"/>
      <c r="DZ322" s="279"/>
      <c r="EA322" s="278"/>
      <c r="EB322" s="279"/>
      <c r="EC322" s="279"/>
      <c r="ED322" s="279"/>
      <c r="EE322" s="279"/>
      <c r="EF322" s="279"/>
      <c r="EG322" s="279"/>
      <c r="EH322" s="279"/>
      <c r="EI322" s="279"/>
      <c r="EJ322" s="279"/>
      <c r="EK322" s="279"/>
      <c r="EL322" s="279"/>
      <c r="EM322" s="279"/>
      <c r="EN322" s="278"/>
      <c r="EO322" s="279"/>
      <c r="EP322" s="279"/>
      <c r="EQ322" s="279"/>
      <c r="ER322" s="279"/>
      <c r="ES322" s="279"/>
      <c r="ET322" s="279"/>
      <c r="EU322" s="279"/>
      <c r="EV322" s="279"/>
      <c r="EW322" s="279"/>
      <c r="EX322" s="279"/>
      <c r="EY322" s="279"/>
      <c r="EZ322" s="279"/>
      <c r="FA322" s="278"/>
      <c r="FB322" s="279"/>
      <c r="FC322" s="279"/>
      <c r="FD322" s="279"/>
      <c r="FE322" s="279"/>
      <c r="FF322" s="279"/>
      <c r="FG322" s="279"/>
      <c r="FH322" s="279"/>
      <c r="FI322" s="279"/>
      <c r="FJ322" s="279"/>
      <c r="FK322" s="279"/>
      <c r="FL322" s="279"/>
      <c r="FM322" s="279"/>
      <c r="FN322" s="278"/>
      <c r="FO322" s="279"/>
      <c r="FP322" s="279"/>
      <c r="FQ322" s="279"/>
      <c r="FR322" s="279"/>
      <c r="FS322" s="279"/>
      <c r="FT322" s="279"/>
      <c r="FU322" s="279"/>
      <c r="FV322" s="279"/>
      <c r="FW322" s="279"/>
      <c r="FX322" s="279"/>
      <c r="FY322" s="279"/>
      <c r="FZ322" s="279"/>
      <c r="GA322" s="278"/>
      <c r="GB322" s="279"/>
      <c r="GC322" s="279"/>
      <c r="GD322" s="279"/>
      <c r="GE322" s="279"/>
      <c r="GF322" s="279"/>
      <c r="GG322" s="279"/>
      <c r="GH322" s="279"/>
      <c r="GI322" s="279"/>
      <c r="GJ322" s="279"/>
      <c r="GK322" s="279"/>
      <c r="GL322" s="279"/>
      <c r="GM322" s="279"/>
      <c r="GN322" s="278"/>
      <c r="GO322" s="279"/>
      <c r="GP322" s="279"/>
      <c r="GQ322" s="279"/>
      <c r="GR322" s="279"/>
      <c r="GS322" s="279"/>
      <c r="GT322" s="279"/>
      <c r="GU322" s="279"/>
      <c r="GV322" s="279"/>
      <c r="GW322" s="279"/>
      <c r="GX322" s="279"/>
      <c r="GY322" s="279"/>
      <c r="GZ322" s="279"/>
      <c r="HA322" s="278"/>
      <c r="HB322" s="279"/>
      <c r="HC322" s="279"/>
      <c r="HD322" s="279"/>
      <c r="HE322" s="279"/>
      <c r="HF322" s="279"/>
      <c r="HG322" s="279"/>
      <c r="HH322" s="279"/>
      <c r="HI322" s="279"/>
      <c r="HJ322" s="279"/>
      <c r="HK322" s="279"/>
      <c r="HL322" s="279"/>
      <c r="HM322" s="279"/>
      <c r="HN322" s="278"/>
      <c r="HO322" s="279"/>
      <c r="HP322" s="279"/>
      <c r="HQ322" s="279"/>
      <c r="HR322" s="279"/>
      <c r="HS322" s="279"/>
      <c r="HT322" s="279"/>
      <c r="HU322" s="279"/>
      <c r="HV322" s="279"/>
      <c r="HW322" s="279"/>
      <c r="HX322" s="279"/>
      <c r="HY322" s="279"/>
      <c r="HZ322" s="279"/>
      <c r="IA322" s="278"/>
      <c r="IB322" s="279"/>
      <c r="IC322" s="279"/>
      <c r="ID322" s="279"/>
      <c r="IE322" s="279"/>
      <c r="IF322" s="279"/>
      <c r="IG322" s="279"/>
      <c r="IH322" s="279"/>
      <c r="II322" s="279"/>
      <c r="IJ322" s="279"/>
      <c r="IK322" s="279"/>
      <c r="IL322" s="279"/>
      <c r="IM322" s="279"/>
      <c r="IN322" s="278"/>
      <c r="IO322" s="279"/>
      <c r="IP322" s="279"/>
      <c r="IQ322" s="279"/>
      <c r="IR322" s="279"/>
      <c r="IS322" s="279"/>
      <c r="IT322" s="279"/>
      <c r="IU322" s="279"/>
      <c r="IV322" s="279"/>
    </row>
    <row r="323" spans="1:256" ht="38.25">
      <c r="A323" s="285" t="s">
        <v>41</v>
      </c>
      <c r="B323" s="286" t="s">
        <v>267</v>
      </c>
      <c r="C323" s="286" t="s">
        <v>264</v>
      </c>
      <c r="D323" s="286" t="s">
        <v>268</v>
      </c>
      <c r="E323" s="287">
        <v>39234</v>
      </c>
      <c r="F323" s="287">
        <v>40390</v>
      </c>
      <c r="G323" s="288">
        <v>4000000</v>
      </c>
      <c r="H323" s="288">
        <v>4000000</v>
      </c>
      <c r="I323" s="288">
        <v>4000000</v>
      </c>
      <c r="J323" s="288"/>
      <c r="K323" s="288"/>
      <c r="L323" s="288"/>
      <c r="M323" s="289"/>
      <c r="N323" s="278"/>
      <c r="O323" s="279"/>
      <c r="P323" s="279"/>
      <c r="Q323" s="279"/>
      <c r="R323" s="279"/>
      <c r="S323" s="279"/>
      <c r="T323" s="279"/>
      <c r="U323" s="279"/>
      <c r="V323" s="279"/>
      <c r="W323" s="279"/>
      <c r="X323" s="279"/>
      <c r="Y323" s="279"/>
      <c r="Z323" s="279"/>
      <c r="AA323" s="278"/>
      <c r="AB323" s="279"/>
      <c r="AC323" s="279"/>
      <c r="AD323" s="279"/>
      <c r="AE323" s="279"/>
      <c r="AF323" s="279"/>
      <c r="AG323" s="279"/>
      <c r="AH323" s="279"/>
      <c r="AI323" s="279"/>
      <c r="AJ323" s="279"/>
      <c r="AK323" s="279"/>
      <c r="AL323" s="279"/>
      <c r="AM323" s="279"/>
      <c r="AN323" s="278"/>
      <c r="AO323" s="279"/>
      <c r="AP323" s="279"/>
      <c r="AQ323" s="279"/>
      <c r="AR323" s="279"/>
      <c r="AS323" s="279"/>
      <c r="AT323" s="279"/>
      <c r="AU323" s="279"/>
      <c r="AV323" s="279"/>
      <c r="AW323" s="279"/>
      <c r="AX323" s="279"/>
      <c r="AY323" s="279"/>
      <c r="AZ323" s="279"/>
      <c r="BA323" s="278"/>
      <c r="BB323" s="279"/>
      <c r="BC323" s="279"/>
      <c r="BD323" s="279"/>
      <c r="BE323" s="279"/>
      <c r="BF323" s="279"/>
      <c r="BG323" s="279"/>
      <c r="BH323" s="279"/>
      <c r="BI323" s="279"/>
      <c r="BJ323" s="279"/>
      <c r="BK323" s="279"/>
      <c r="BL323" s="279"/>
      <c r="BM323" s="279"/>
      <c r="BN323" s="278"/>
      <c r="BO323" s="279"/>
      <c r="BP323" s="279"/>
      <c r="BQ323" s="279"/>
      <c r="BR323" s="279"/>
      <c r="BS323" s="279"/>
      <c r="BT323" s="279"/>
      <c r="BU323" s="279"/>
      <c r="BV323" s="279"/>
      <c r="BW323" s="279"/>
      <c r="BX323" s="279"/>
      <c r="BY323" s="279"/>
      <c r="BZ323" s="279"/>
      <c r="CA323" s="278"/>
      <c r="CB323" s="279"/>
      <c r="CC323" s="279"/>
      <c r="CD323" s="279"/>
      <c r="CE323" s="279"/>
      <c r="CF323" s="279"/>
      <c r="CG323" s="279"/>
      <c r="CH323" s="279"/>
      <c r="CI323" s="279"/>
      <c r="CJ323" s="279"/>
      <c r="CK323" s="279"/>
      <c r="CL323" s="279"/>
      <c r="CM323" s="279"/>
      <c r="CN323" s="278"/>
      <c r="CO323" s="279"/>
      <c r="CP323" s="279"/>
      <c r="CQ323" s="279"/>
      <c r="CR323" s="279"/>
      <c r="CS323" s="279"/>
      <c r="CT323" s="279"/>
      <c r="CU323" s="279"/>
      <c r="CV323" s="279"/>
      <c r="CW323" s="279"/>
      <c r="CX323" s="279"/>
      <c r="CY323" s="279"/>
      <c r="CZ323" s="279"/>
      <c r="DA323" s="278"/>
      <c r="DB323" s="279"/>
      <c r="DC323" s="279"/>
      <c r="DD323" s="279"/>
      <c r="DE323" s="279"/>
      <c r="DF323" s="279"/>
      <c r="DG323" s="279"/>
      <c r="DH323" s="279"/>
      <c r="DI323" s="279"/>
      <c r="DJ323" s="279"/>
      <c r="DK323" s="279"/>
      <c r="DL323" s="279"/>
      <c r="DM323" s="279"/>
      <c r="DN323" s="278"/>
      <c r="DO323" s="279"/>
      <c r="DP323" s="279"/>
      <c r="DQ323" s="279"/>
      <c r="DR323" s="279"/>
      <c r="DS323" s="279"/>
      <c r="DT323" s="279"/>
      <c r="DU323" s="279"/>
      <c r="DV323" s="279"/>
      <c r="DW323" s="279"/>
      <c r="DX323" s="279"/>
      <c r="DY323" s="279"/>
      <c r="DZ323" s="279"/>
      <c r="EA323" s="278"/>
      <c r="EB323" s="279"/>
      <c r="EC323" s="279"/>
      <c r="ED323" s="279"/>
      <c r="EE323" s="279"/>
      <c r="EF323" s="279"/>
      <c r="EG323" s="279"/>
      <c r="EH323" s="279"/>
      <c r="EI323" s="279"/>
      <c r="EJ323" s="279"/>
      <c r="EK323" s="279"/>
      <c r="EL323" s="279"/>
      <c r="EM323" s="279"/>
      <c r="EN323" s="278"/>
      <c r="EO323" s="279"/>
      <c r="EP323" s="279"/>
      <c r="EQ323" s="279"/>
      <c r="ER323" s="279"/>
      <c r="ES323" s="279"/>
      <c r="ET323" s="279"/>
      <c r="EU323" s="279"/>
      <c r="EV323" s="279"/>
      <c r="EW323" s="279"/>
      <c r="EX323" s="279"/>
      <c r="EY323" s="279"/>
      <c r="EZ323" s="279"/>
      <c r="FA323" s="278"/>
      <c r="FB323" s="279"/>
      <c r="FC323" s="279"/>
      <c r="FD323" s="279"/>
      <c r="FE323" s="279"/>
      <c r="FF323" s="279"/>
      <c r="FG323" s="279"/>
      <c r="FH323" s="279"/>
      <c r="FI323" s="279"/>
      <c r="FJ323" s="279"/>
      <c r="FK323" s="279"/>
      <c r="FL323" s="279"/>
      <c r="FM323" s="279"/>
      <c r="FN323" s="278"/>
      <c r="FO323" s="279"/>
      <c r="FP323" s="279"/>
      <c r="FQ323" s="279"/>
      <c r="FR323" s="279"/>
      <c r="FS323" s="279"/>
      <c r="FT323" s="279"/>
      <c r="FU323" s="279"/>
      <c r="FV323" s="279"/>
      <c r="FW323" s="279"/>
      <c r="FX323" s="279"/>
      <c r="FY323" s="279"/>
      <c r="FZ323" s="279"/>
      <c r="GA323" s="278"/>
      <c r="GB323" s="279"/>
      <c r="GC323" s="279"/>
      <c r="GD323" s="279"/>
      <c r="GE323" s="279"/>
      <c r="GF323" s="279"/>
      <c r="GG323" s="279"/>
      <c r="GH323" s="279"/>
      <c r="GI323" s="279"/>
      <c r="GJ323" s="279"/>
      <c r="GK323" s="279"/>
      <c r="GL323" s="279"/>
      <c r="GM323" s="279"/>
      <c r="GN323" s="278"/>
      <c r="GO323" s="279"/>
      <c r="GP323" s="279"/>
      <c r="GQ323" s="279"/>
      <c r="GR323" s="279"/>
      <c r="GS323" s="279"/>
      <c r="GT323" s="279"/>
      <c r="GU323" s="279"/>
      <c r="GV323" s="279"/>
      <c r="GW323" s="279"/>
      <c r="GX323" s="279"/>
      <c r="GY323" s="279"/>
      <c r="GZ323" s="279"/>
      <c r="HA323" s="278"/>
      <c r="HB323" s="279"/>
      <c r="HC323" s="279"/>
      <c r="HD323" s="279"/>
      <c r="HE323" s="279"/>
      <c r="HF323" s="279"/>
      <c r="HG323" s="279"/>
      <c r="HH323" s="279"/>
      <c r="HI323" s="279"/>
      <c r="HJ323" s="279"/>
      <c r="HK323" s="279"/>
      <c r="HL323" s="279"/>
      <c r="HM323" s="279"/>
      <c r="HN323" s="278"/>
      <c r="HO323" s="279"/>
      <c r="HP323" s="279"/>
      <c r="HQ323" s="279"/>
      <c r="HR323" s="279"/>
      <c r="HS323" s="279"/>
      <c r="HT323" s="279"/>
      <c r="HU323" s="279"/>
      <c r="HV323" s="279"/>
      <c r="HW323" s="279"/>
      <c r="HX323" s="279"/>
      <c r="HY323" s="279"/>
      <c r="HZ323" s="279"/>
      <c r="IA323" s="278"/>
      <c r="IB323" s="279"/>
      <c r="IC323" s="279"/>
      <c r="ID323" s="279"/>
      <c r="IE323" s="279"/>
      <c r="IF323" s="279"/>
      <c r="IG323" s="279"/>
      <c r="IH323" s="279"/>
      <c r="II323" s="279"/>
      <c r="IJ323" s="279"/>
      <c r="IK323" s="279"/>
      <c r="IL323" s="279"/>
      <c r="IM323" s="279"/>
      <c r="IN323" s="278"/>
      <c r="IO323" s="279"/>
      <c r="IP323" s="279"/>
      <c r="IQ323" s="279"/>
      <c r="IR323" s="279"/>
      <c r="IS323" s="279"/>
      <c r="IT323" s="279"/>
      <c r="IU323" s="279"/>
      <c r="IV323" s="279"/>
    </row>
    <row r="324" spans="1:256" s="247" customFormat="1" ht="38.25">
      <c r="A324" s="273" t="s">
        <v>44</v>
      </c>
      <c r="B324" s="280" t="s">
        <v>269</v>
      </c>
      <c r="C324" s="280" t="s">
        <v>270</v>
      </c>
      <c r="D324" s="280" t="s">
        <v>268</v>
      </c>
      <c r="E324" s="290">
        <v>39234</v>
      </c>
      <c r="F324" s="290">
        <v>40390</v>
      </c>
      <c r="G324" s="258">
        <v>4000000</v>
      </c>
      <c r="H324" s="258">
        <v>4000000</v>
      </c>
      <c r="I324" s="258">
        <v>4000000</v>
      </c>
      <c r="J324" s="258"/>
      <c r="K324" s="258"/>
      <c r="L324" s="258"/>
      <c r="M324" s="291"/>
      <c r="N324" s="292"/>
      <c r="O324" s="253"/>
      <c r="P324" s="253"/>
      <c r="Q324" s="253"/>
      <c r="R324" s="253"/>
      <c r="S324" s="253"/>
      <c r="T324" s="253"/>
      <c r="U324" s="253"/>
      <c r="V324" s="253"/>
      <c r="W324" s="253"/>
      <c r="X324" s="253"/>
      <c r="Y324" s="253"/>
      <c r="Z324" s="253"/>
      <c r="AA324" s="293"/>
      <c r="AB324" s="253"/>
      <c r="AC324" s="253"/>
      <c r="AD324" s="253"/>
      <c r="AE324" s="253"/>
      <c r="AF324" s="253"/>
      <c r="AG324" s="253"/>
      <c r="AH324" s="253"/>
      <c r="AI324" s="253"/>
      <c r="AJ324" s="253"/>
      <c r="AK324" s="253"/>
      <c r="AL324" s="253"/>
      <c r="AM324" s="253"/>
      <c r="AN324" s="293"/>
      <c r="AO324" s="253"/>
      <c r="AP324" s="253"/>
      <c r="AQ324" s="253"/>
      <c r="AR324" s="253"/>
      <c r="AS324" s="253"/>
      <c r="AT324" s="253"/>
      <c r="AU324" s="253"/>
      <c r="AV324" s="253"/>
      <c r="AW324" s="253"/>
      <c r="AX324" s="253"/>
      <c r="AY324" s="253"/>
      <c r="AZ324" s="253"/>
      <c r="BA324" s="293"/>
      <c r="BB324" s="253"/>
      <c r="BC324" s="253"/>
      <c r="BD324" s="253"/>
      <c r="BE324" s="253"/>
      <c r="BF324" s="253"/>
      <c r="BG324" s="253"/>
      <c r="BH324" s="253"/>
      <c r="BI324" s="253"/>
      <c r="BJ324" s="253"/>
      <c r="BK324" s="253"/>
      <c r="BL324" s="253"/>
      <c r="BM324" s="253"/>
      <c r="BN324" s="293"/>
      <c r="BO324" s="253"/>
      <c r="BP324" s="253"/>
      <c r="BQ324" s="253"/>
      <c r="BR324" s="253"/>
      <c r="BS324" s="253"/>
      <c r="BT324" s="253"/>
      <c r="BU324" s="253"/>
      <c r="BV324" s="253"/>
      <c r="BW324" s="253"/>
      <c r="BX324" s="253"/>
      <c r="BY324" s="253"/>
      <c r="BZ324" s="253"/>
      <c r="CA324" s="293"/>
      <c r="CB324" s="253"/>
      <c r="CC324" s="253"/>
      <c r="CD324" s="253"/>
      <c r="CE324" s="253"/>
      <c r="CF324" s="253"/>
      <c r="CG324" s="253"/>
      <c r="CH324" s="253"/>
      <c r="CI324" s="253"/>
      <c r="CJ324" s="253"/>
      <c r="CK324" s="253"/>
      <c r="CL324" s="253"/>
      <c r="CM324" s="253"/>
      <c r="CN324" s="293"/>
      <c r="CO324" s="253"/>
      <c r="CP324" s="253"/>
      <c r="CQ324" s="253"/>
      <c r="CR324" s="253"/>
      <c r="CS324" s="253"/>
      <c r="CT324" s="253"/>
      <c r="CU324" s="253"/>
      <c r="CV324" s="253"/>
      <c r="CW324" s="253"/>
      <c r="CX324" s="253"/>
      <c r="CY324" s="253"/>
      <c r="CZ324" s="253"/>
      <c r="DA324" s="293"/>
      <c r="DB324" s="253"/>
      <c r="DC324" s="253"/>
      <c r="DD324" s="253"/>
      <c r="DE324" s="253"/>
      <c r="DF324" s="253"/>
      <c r="DG324" s="253"/>
      <c r="DH324" s="253"/>
      <c r="DI324" s="253"/>
      <c r="DJ324" s="253"/>
      <c r="DK324" s="253"/>
      <c r="DL324" s="253"/>
      <c r="DM324" s="253"/>
      <c r="DN324" s="293"/>
      <c r="DO324" s="253"/>
      <c r="DP324" s="253"/>
      <c r="DQ324" s="253"/>
      <c r="DR324" s="253"/>
      <c r="DS324" s="253"/>
      <c r="DT324" s="253"/>
      <c r="DU324" s="253"/>
      <c r="DV324" s="253"/>
      <c r="DW324" s="253"/>
      <c r="DX324" s="253"/>
      <c r="DY324" s="253"/>
      <c r="DZ324" s="253"/>
      <c r="EA324" s="293"/>
      <c r="EB324" s="253"/>
      <c r="EC324" s="253"/>
      <c r="ED324" s="253"/>
      <c r="EE324" s="253"/>
      <c r="EF324" s="253"/>
      <c r="EG324" s="253"/>
      <c r="EH324" s="253"/>
      <c r="EI324" s="253"/>
      <c r="EJ324" s="253"/>
      <c r="EK324" s="253"/>
      <c r="EL324" s="253"/>
      <c r="EM324" s="253"/>
      <c r="EN324" s="293"/>
      <c r="EO324" s="253"/>
      <c r="EP324" s="253"/>
      <c r="EQ324" s="253"/>
      <c r="ER324" s="253"/>
      <c r="ES324" s="253"/>
      <c r="ET324" s="253"/>
      <c r="EU324" s="253"/>
      <c r="EV324" s="253"/>
      <c r="EW324" s="253"/>
      <c r="EX324" s="253"/>
      <c r="EY324" s="253"/>
      <c r="EZ324" s="253"/>
      <c r="FA324" s="293"/>
      <c r="FB324" s="253"/>
      <c r="FC324" s="253"/>
      <c r="FD324" s="253"/>
      <c r="FE324" s="253"/>
      <c r="FF324" s="253"/>
      <c r="FG324" s="253"/>
      <c r="FH324" s="253"/>
      <c r="FI324" s="253"/>
      <c r="FJ324" s="253"/>
      <c r="FK324" s="253"/>
      <c r="FL324" s="253"/>
      <c r="FM324" s="253"/>
      <c r="FN324" s="293"/>
      <c r="FO324" s="253"/>
      <c r="FP324" s="253"/>
      <c r="FQ324" s="253"/>
      <c r="FR324" s="253"/>
      <c r="FS324" s="253"/>
      <c r="FT324" s="253"/>
      <c r="FU324" s="253"/>
      <c r="FV324" s="253"/>
      <c r="FW324" s="253"/>
      <c r="FX324" s="253"/>
      <c r="FY324" s="253"/>
      <c r="FZ324" s="253"/>
      <c r="GA324" s="293"/>
      <c r="GB324" s="253"/>
      <c r="GC324" s="253"/>
      <c r="GD324" s="253"/>
      <c r="GE324" s="253"/>
      <c r="GF324" s="253"/>
      <c r="GG324" s="253"/>
      <c r="GH324" s="253"/>
      <c r="GI324" s="253"/>
      <c r="GJ324" s="253"/>
      <c r="GK324" s="253"/>
      <c r="GL324" s="253"/>
      <c r="GM324" s="253"/>
      <c r="GN324" s="293"/>
      <c r="GO324" s="253"/>
      <c r="GP324" s="253"/>
      <c r="GQ324" s="253"/>
      <c r="GR324" s="253"/>
      <c r="GS324" s="253"/>
      <c r="GT324" s="253"/>
      <c r="GU324" s="253"/>
      <c r="GV324" s="253"/>
      <c r="GW324" s="253"/>
      <c r="GX324" s="253"/>
      <c r="GY324" s="253"/>
      <c r="GZ324" s="253"/>
      <c r="HA324" s="293"/>
      <c r="HB324" s="253"/>
      <c r="HC324" s="253"/>
      <c r="HD324" s="253"/>
      <c r="HE324" s="253"/>
      <c r="HF324" s="253"/>
      <c r="HG324" s="253"/>
      <c r="HH324" s="253"/>
      <c r="HI324" s="253"/>
      <c r="HJ324" s="253"/>
      <c r="HK324" s="253"/>
      <c r="HL324" s="253"/>
      <c r="HM324" s="253"/>
      <c r="HN324" s="293"/>
      <c r="HO324" s="253"/>
      <c r="HP324" s="253"/>
      <c r="HQ324" s="253"/>
      <c r="HR324" s="253"/>
      <c r="HS324" s="253"/>
      <c r="HT324" s="253"/>
      <c r="HU324" s="253"/>
      <c r="HV324" s="253"/>
      <c r="HW324" s="253"/>
      <c r="HX324" s="253"/>
      <c r="HY324" s="253"/>
      <c r="HZ324" s="253"/>
      <c r="IA324" s="293"/>
      <c r="IB324" s="253"/>
      <c r="IC324" s="253"/>
      <c r="ID324" s="253"/>
      <c r="IE324" s="253"/>
      <c r="IF324" s="253"/>
      <c r="IG324" s="253"/>
      <c r="IH324" s="253"/>
      <c r="II324" s="253"/>
      <c r="IJ324" s="253"/>
      <c r="IK324" s="253"/>
      <c r="IL324" s="253"/>
      <c r="IM324" s="253"/>
      <c r="IN324" s="293"/>
      <c r="IO324" s="253"/>
      <c r="IP324" s="253"/>
      <c r="IQ324" s="253"/>
      <c r="IR324" s="253"/>
      <c r="IS324" s="253"/>
      <c r="IT324" s="253"/>
      <c r="IU324" s="253"/>
      <c r="IV324" s="253"/>
    </row>
    <row r="325" spans="1:256" s="247" customFormat="1" ht="56.25" customHeight="1">
      <c r="A325" s="273" t="s">
        <v>48</v>
      </c>
      <c r="B325" s="280" t="s">
        <v>274</v>
      </c>
      <c r="C325" s="280" t="s">
        <v>275</v>
      </c>
      <c r="D325" s="280" t="s">
        <v>276</v>
      </c>
      <c r="E325" s="294">
        <v>38890</v>
      </c>
      <c r="F325" s="294" t="s">
        <v>277</v>
      </c>
      <c r="G325" s="178">
        <v>20000000</v>
      </c>
      <c r="H325" s="258">
        <v>869570</v>
      </c>
      <c r="I325" s="258">
        <v>1159420</v>
      </c>
      <c r="J325" s="258">
        <v>1159420</v>
      </c>
      <c r="K325" s="258">
        <v>1159420</v>
      </c>
      <c r="L325" s="258">
        <v>15652170</v>
      </c>
      <c r="M325" s="295" t="s">
        <v>278</v>
      </c>
      <c r="N325" s="292"/>
      <c r="O325" s="253"/>
      <c r="P325" s="253"/>
      <c r="Q325" s="253"/>
      <c r="R325" s="253"/>
      <c r="S325" s="253"/>
      <c r="T325" s="253"/>
      <c r="U325" s="253"/>
      <c r="V325" s="253"/>
      <c r="W325" s="253"/>
      <c r="X325" s="253"/>
      <c r="Y325" s="253"/>
      <c r="Z325" s="253"/>
      <c r="AA325" s="293"/>
      <c r="AB325" s="253"/>
      <c r="AC325" s="253"/>
      <c r="AD325" s="253"/>
      <c r="AE325" s="253"/>
      <c r="AF325" s="253"/>
      <c r="AG325" s="253"/>
      <c r="AH325" s="253"/>
      <c r="AI325" s="253"/>
      <c r="AJ325" s="253"/>
      <c r="AK325" s="253"/>
      <c r="AL325" s="253"/>
      <c r="AM325" s="253"/>
      <c r="AN325" s="293"/>
      <c r="AO325" s="253"/>
      <c r="AP325" s="253"/>
      <c r="AQ325" s="253"/>
      <c r="AR325" s="253"/>
      <c r="AS325" s="253"/>
      <c r="AT325" s="253"/>
      <c r="AU325" s="253"/>
      <c r="AV325" s="253"/>
      <c r="AW325" s="253"/>
      <c r="AX325" s="253"/>
      <c r="AY325" s="253"/>
      <c r="AZ325" s="253"/>
      <c r="BA325" s="293"/>
      <c r="BB325" s="253"/>
      <c r="BC325" s="253"/>
      <c r="BD325" s="253"/>
      <c r="BE325" s="253"/>
      <c r="BF325" s="253"/>
      <c r="BG325" s="253"/>
      <c r="BH325" s="253"/>
      <c r="BI325" s="253"/>
      <c r="BJ325" s="253"/>
      <c r="BK325" s="253"/>
      <c r="BL325" s="253"/>
      <c r="BM325" s="253"/>
      <c r="BN325" s="293"/>
      <c r="BO325" s="253"/>
      <c r="BP325" s="253"/>
      <c r="BQ325" s="253"/>
      <c r="BR325" s="253"/>
      <c r="BS325" s="253"/>
      <c r="BT325" s="253"/>
      <c r="BU325" s="253"/>
      <c r="BV325" s="253"/>
      <c r="BW325" s="253"/>
      <c r="BX325" s="253"/>
      <c r="BY325" s="253"/>
      <c r="BZ325" s="253"/>
      <c r="CA325" s="293"/>
      <c r="CB325" s="253"/>
      <c r="CC325" s="253"/>
      <c r="CD325" s="253"/>
      <c r="CE325" s="253"/>
      <c r="CF325" s="253"/>
      <c r="CG325" s="253"/>
      <c r="CH325" s="253"/>
      <c r="CI325" s="253"/>
      <c r="CJ325" s="253"/>
      <c r="CK325" s="253"/>
      <c r="CL325" s="253"/>
      <c r="CM325" s="253"/>
      <c r="CN325" s="293"/>
      <c r="CO325" s="253"/>
      <c r="CP325" s="253"/>
      <c r="CQ325" s="253"/>
      <c r="CR325" s="253"/>
      <c r="CS325" s="253"/>
      <c r="CT325" s="253"/>
      <c r="CU325" s="253"/>
      <c r="CV325" s="253"/>
      <c r="CW325" s="253"/>
      <c r="CX325" s="253"/>
      <c r="CY325" s="253"/>
      <c r="CZ325" s="253"/>
      <c r="DA325" s="293"/>
      <c r="DB325" s="253"/>
      <c r="DC325" s="253"/>
      <c r="DD325" s="253"/>
      <c r="DE325" s="253"/>
      <c r="DF325" s="253"/>
      <c r="DG325" s="253"/>
      <c r="DH325" s="253"/>
      <c r="DI325" s="253"/>
      <c r="DJ325" s="253"/>
      <c r="DK325" s="253"/>
      <c r="DL325" s="253"/>
      <c r="DM325" s="253"/>
      <c r="DN325" s="293"/>
      <c r="DO325" s="253"/>
      <c r="DP325" s="253"/>
      <c r="DQ325" s="253"/>
      <c r="DR325" s="253"/>
      <c r="DS325" s="253"/>
      <c r="DT325" s="253"/>
      <c r="DU325" s="253"/>
      <c r="DV325" s="253"/>
      <c r="DW325" s="253"/>
      <c r="DX325" s="253"/>
      <c r="DY325" s="253"/>
      <c r="DZ325" s="253"/>
      <c r="EA325" s="293"/>
      <c r="EB325" s="253"/>
      <c r="EC325" s="253"/>
      <c r="ED325" s="253"/>
      <c r="EE325" s="253"/>
      <c r="EF325" s="253"/>
      <c r="EG325" s="253"/>
      <c r="EH325" s="253"/>
      <c r="EI325" s="253"/>
      <c r="EJ325" s="253"/>
      <c r="EK325" s="253"/>
      <c r="EL325" s="253"/>
      <c r="EM325" s="253"/>
      <c r="EN325" s="293"/>
      <c r="EO325" s="253"/>
      <c r="EP325" s="253"/>
      <c r="EQ325" s="253"/>
      <c r="ER325" s="253"/>
      <c r="ES325" s="253"/>
      <c r="ET325" s="253"/>
      <c r="EU325" s="253"/>
      <c r="EV325" s="253"/>
      <c r="EW325" s="253"/>
      <c r="EX325" s="253"/>
      <c r="EY325" s="253"/>
      <c r="EZ325" s="253"/>
      <c r="FA325" s="293"/>
      <c r="FB325" s="253"/>
      <c r="FC325" s="253"/>
      <c r="FD325" s="253"/>
      <c r="FE325" s="253"/>
      <c r="FF325" s="253"/>
      <c r="FG325" s="253"/>
      <c r="FH325" s="253"/>
      <c r="FI325" s="253"/>
      <c r="FJ325" s="253"/>
      <c r="FK325" s="253"/>
      <c r="FL325" s="253"/>
      <c r="FM325" s="253"/>
      <c r="FN325" s="293"/>
      <c r="FO325" s="253"/>
      <c r="FP325" s="253"/>
      <c r="FQ325" s="253"/>
      <c r="FR325" s="253"/>
      <c r="FS325" s="253"/>
      <c r="FT325" s="253"/>
      <c r="FU325" s="253"/>
      <c r="FV325" s="253"/>
      <c r="FW325" s="253"/>
      <c r="FX325" s="253"/>
      <c r="FY325" s="253"/>
      <c r="FZ325" s="253"/>
      <c r="GA325" s="293"/>
      <c r="GB325" s="253"/>
      <c r="GC325" s="253"/>
      <c r="GD325" s="253"/>
      <c r="GE325" s="253"/>
      <c r="GF325" s="253"/>
      <c r="GG325" s="253"/>
      <c r="GH325" s="253"/>
      <c r="GI325" s="253"/>
      <c r="GJ325" s="253"/>
      <c r="GK325" s="253"/>
      <c r="GL325" s="253"/>
      <c r="GM325" s="253"/>
      <c r="GN325" s="293"/>
      <c r="GO325" s="253"/>
      <c r="GP325" s="253"/>
      <c r="GQ325" s="253"/>
      <c r="GR325" s="253"/>
      <c r="GS325" s="253"/>
      <c r="GT325" s="253"/>
      <c r="GU325" s="253"/>
      <c r="GV325" s="253"/>
      <c r="GW325" s="253"/>
      <c r="GX325" s="253"/>
      <c r="GY325" s="253"/>
      <c r="GZ325" s="253"/>
      <c r="HA325" s="293"/>
      <c r="HB325" s="253"/>
      <c r="HC325" s="253"/>
      <c r="HD325" s="253"/>
      <c r="HE325" s="253"/>
      <c r="HF325" s="253"/>
      <c r="HG325" s="253"/>
      <c r="HH325" s="253"/>
      <c r="HI325" s="253"/>
      <c r="HJ325" s="253"/>
      <c r="HK325" s="253"/>
      <c r="HL325" s="253"/>
      <c r="HM325" s="253"/>
      <c r="HN325" s="293"/>
      <c r="HO325" s="253"/>
      <c r="HP325" s="253"/>
      <c r="HQ325" s="253"/>
      <c r="HR325" s="253"/>
      <c r="HS325" s="253"/>
      <c r="HT325" s="253"/>
      <c r="HU325" s="253"/>
      <c r="HV325" s="253"/>
      <c r="HW325" s="253"/>
      <c r="HX325" s="253"/>
      <c r="HY325" s="253"/>
      <c r="HZ325" s="253"/>
      <c r="IA325" s="293"/>
      <c r="IB325" s="253"/>
      <c r="IC325" s="253"/>
      <c r="ID325" s="253"/>
      <c r="IE325" s="253"/>
      <c r="IF325" s="253"/>
      <c r="IG325" s="253"/>
      <c r="IH325" s="253"/>
      <c r="II325" s="253"/>
      <c r="IJ325" s="253"/>
      <c r="IK325" s="253"/>
      <c r="IL325" s="253"/>
      <c r="IM325" s="253"/>
      <c r="IN325" s="293"/>
      <c r="IO325" s="253"/>
      <c r="IP325" s="253"/>
      <c r="IQ325" s="253"/>
      <c r="IR325" s="253"/>
      <c r="IS325" s="253"/>
      <c r="IT325" s="253"/>
      <c r="IU325" s="253"/>
      <c r="IV325" s="253"/>
    </row>
    <row r="326" spans="1:256" s="247" customFormat="1" ht="54.75" customHeight="1">
      <c r="A326" s="273" t="s">
        <v>52</v>
      </c>
      <c r="B326" s="280" t="s">
        <v>274</v>
      </c>
      <c r="C326" s="280" t="s">
        <v>279</v>
      </c>
      <c r="D326" s="280" t="s">
        <v>280</v>
      </c>
      <c r="E326" s="294">
        <v>38890</v>
      </c>
      <c r="F326" s="294" t="s">
        <v>277</v>
      </c>
      <c r="G326" s="178">
        <v>20000000</v>
      </c>
      <c r="H326" s="258">
        <v>869570</v>
      </c>
      <c r="I326" s="258">
        <v>1159420</v>
      </c>
      <c r="J326" s="258">
        <v>1159420</v>
      </c>
      <c r="K326" s="258">
        <v>1159420</v>
      </c>
      <c r="L326" s="258">
        <v>15652170</v>
      </c>
      <c r="M326" s="295" t="s">
        <v>278</v>
      </c>
      <c r="N326" s="292"/>
      <c r="O326" s="253"/>
      <c r="P326" s="253"/>
      <c r="Q326" s="253"/>
      <c r="R326" s="253"/>
      <c r="S326" s="253"/>
      <c r="T326" s="253"/>
      <c r="U326" s="253"/>
      <c r="V326" s="253"/>
      <c r="W326" s="253"/>
      <c r="X326" s="253"/>
      <c r="Y326" s="253"/>
      <c r="Z326" s="253"/>
      <c r="AA326" s="293"/>
      <c r="AB326" s="253"/>
      <c r="AC326" s="253"/>
      <c r="AD326" s="253"/>
      <c r="AE326" s="253"/>
      <c r="AF326" s="253"/>
      <c r="AG326" s="253"/>
      <c r="AH326" s="253"/>
      <c r="AI326" s="253"/>
      <c r="AJ326" s="253"/>
      <c r="AK326" s="253"/>
      <c r="AL326" s="253"/>
      <c r="AM326" s="253"/>
      <c r="AN326" s="293"/>
      <c r="AO326" s="253"/>
      <c r="AP326" s="253"/>
      <c r="AQ326" s="253"/>
      <c r="AR326" s="253"/>
      <c r="AS326" s="253"/>
      <c r="AT326" s="253"/>
      <c r="AU326" s="253"/>
      <c r="AV326" s="253"/>
      <c r="AW326" s="253"/>
      <c r="AX326" s="253"/>
      <c r="AY326" s="253"/>
      <c r="AZ326" s="253"/>
      <c r="BA326" s="293"/>
      <c r="BB326" s="253"/>
      <c r="BC326" s="253"/>
      <c r="BD326" s="253"/>
      <c r="BE326" s="253"/>
      <c r="BF326" s="253"/>
      <c r="BG326" s="253"/>
      <c r="BH326" s="253"/>
      <c r="BI326" s="253"/>
      <c r="BJ326" s="253"/>
      <c r="BK326" s="253"/>
      <c r="BL326" s="253"/>
      <c r="BM326" s="253"/>
      <c r="BN326" s="293"/>
      <c r="BO326" s="253"/>
      <c r="BP326" s="253"/>
      <c r="BQ326" s="253"/>
      <c r="BR326" s="253"/>
      <c r="BS326" s="253"/>
      <c r="BT326" s="253"/>
      <c r="BU326" s="253"/>
      <c r="BV326" s="253"/>
      <c r="BW326" s="253"/>
      <c r="BX326" s="253"/>
      <c r="BY326" s="253"/>
      <c r="BZ326" s="253"/>
      <c r="CA326" s="293"/>
      <c r="CB326" s="253"/>
      <c r="CC326" s="253"/>
      <c r="CD326" s="253"/>
      <c r="CE326" s="253"/>
      <c r="CF326" s="253"/>
      <c r="CG326" s="253"/>
      <c r="CH326" s="253"/>
      <c r="CI326" s="253"/>
      <c r="CJ326" s="253"/>
      <c r="CK326" s="253"/>
      <c r="CL326" s="253"/>
      <c r="CM326" s="253"/>
      <c r="CN326" s="293"/>
      <c r="CO326" s="253"/>
      <c r="CP326" s="253"/>
      <c r="CQ326" s="253"/>
      <c r="CR326" s="253"/>
      <c r="CS326" s="253"/>
      <c r="CT326" s="253"/>
      <c r="CU326" s="253"/>
      <c r="CV326" s="253"/>
      <c r="CW326" s="253"/>
      <c r="CX326" s="253"/>
      <c r="CY326" s="253"/>
      <c r="CZ326" s="253"/>
      <c r="DA326" s="293"/>
      <c r="DB326" s="253"/>
      <c r="DC326" s="253"/>
      <c r="DD326" s="253"/>
      <c r="DE326" s="253"/>
      <c r="DF326" s="253"/>
      <c r="DG326" s="253"/>
      <c r="DH326" s="253"/>
      <c r="DI326" s="253"/>
      <c r="DJ326" s="253"/>
      <c r="DK326" s="253"/>
      <c r="DL326" s="253"/>
      <c r="DM326" s="253"/>
      <c r="DN326" s="293"/>
      <c r="DO326" s="253"/>
      <c r="DP326" s="253"/>
      <c r="DQ326" s="253"/>
      <c r="DR326" s="253"/>
      <c r="DS326" s="253"/>
      <c r="DT326" s="253"/>
      <c r="DU326" s="253"/>
      <c r="DV326" s="253"/>
      <c r="DW326" s="253"/>
      <c r="DX326" s="253"/>
      <c r="DY326" s="253"/>
      <c r="DZ326" s="253"/>
      <c r="EA326" s="293"/>
      <c r="EB326" s="253"/>
      <c r="EC326" s="253"/>
      <c r="ED326" s="253"/>
      <c r="EE326" s="253"/>
      <c r="EF326" s="253"/>
      <c r="EG326" s="253"/>
      <c r="EH326" s="253"/>
      <c r="EI326" s="253"/>
      <c r="EJ326" s="253"/>
      <c r="EK326" s="253"/>
      <c r="EL326" s="253"/>
      <c r="EM326" s="253"/>
      <c r="EN326" s="293"/>
      <c r="EO326" s="253"/>
      <c r="EP326" s="253"/>
      <c r="EQ326" s="253"/>
      <c r="ER326" s="253"/>
      <c r="ES326" s="253"/>
      <c r="ET326" s="253"/>
      <c r="EU326" s="253"/>
      <c r="EV326" s="253"/>
      <c r="EW326" s="253"/>
      <c r="EX326" s="253"/>
      <c r="EY326" s="253"/>
      <c r="EZ326" s="253"/>
      <c r="FA326" s="293"/>
      <c r="FB326" s="253"/>
      <c r="FC326" s="253"/>
      <c r="FD326" s="253"/>
      <c r="FE326" s="253"/>
      <c r="FF326" s="253"/>
      <c r="FG326" s="253"/>
      <c r="FH326" s="253"/>
      <c r="FI326" s="253"/>
      <c r="FJ326" s="253"/>
      <c r="FK326" s="253"/>
      <c r="FL326" s="253"/>
      <c r="FM326" s="253"/>
      <c r="FN326" s="293"/>
      <c r="FO326" s="253"/>
      <c r="FP326" s="253"/>
      <c r="FQ326" s="253"/>
      <c r="FR326" s="253"/>
      <c r="FS326" s="253"/>
      <c r="FT326" s="253"/>
      <c r="FU326" s="253"/>
      <c r="FV326" s="253"/>
      <c r="FW326" s="253"/>
      <c r="FX326" s="253"/>
      <c r="FY326" s="253"/>
      <c r="FZ326" s="253"/>
      <c r="GA326" s="293"/>
      <c r="GB326" s="253"/>
      <c r="GC326" s="253"/>
      <c r="GD326" s="253"/>
      <c r="GE326" s="253"/>
      <c r="GF326" s="253"/>
      <c r="GG326" s="253"/>
      <c r="GH326" s="253"/>
      <c r="GI326" s="253"/>
      <c r="GJ326" s="253"/>
      <c r="GK326" s="253"/>
      <c r="GL326" s="253"/>
      <c r="GM326" s="253"/>
      <c r="GN326" s="293"/>
      <c r="GO326" s="253"/>
      <c r="GP326" s="253"/>
      <c r="GQ326" s="253"/>
      <c r="GR326" s="253"/>
      <c r="GS326" s="253"/>
      <c r="GT326" s="253"/>
      <c r="GU326" s="253"/>
      <c r="GV326" s="253"/>
      <c r="GW326" s="253"/>
      <c r="GX326" s="253"/>
      <c r="GY326" s="253"/>
      <c r="GZ326" s="253"/>
      <c r="HA326" s="293"/>
      <c r="HB326" s="253"/>
      <c r="HC326" s="253"/>
      <c r="HD326" s="253"/>
      <c r="HE326" s="253"/>
      <c r="HF326" s="253"/>
      <c r="HG326" s="253"/>
      <c r="HH326" s="253"/>
      <c r="HI326" s="253"/>
      <c r="HJ326" s="253"/>
      <c r="HK326" s="253"/>
      <c r="HL326" s="253"/>
      <c r="HM326" s="253"/>
      <c r="HN326" s="293"/>
      <c r="HO326" s="253"/>
      <c r="HP326" s="253"/>
      <c r="HQ326" s="253"/>
      <c r="HR326" s="253"/>
      <c r="HS326" s="253"/>
      <c r="HT326" s="253"/>
      <c r="HU326" s="253"/>
      <c r="HV326" s="253"/>
      <c r="HW326" s="253"/>
      <c r="HX326" s="253"/>
      <c r="HY326" s="253"/>
      <c r="HZ326" s="253"/>
      <c r="IA326" s="293"/>
      <c r="IB326" s="253"/>
      <c r="IC326" s="253"/>
      <c r="ID326" s="253"/>
      <c r="IE326" s="253"/>
      <c r="IF326" s="253"/>
      <c r="IG326" s="253"/>
      <c r="IH326" s="253"/>
      <c r="II326" s="253"/>
      <c r="IJ326" s="253"/>
      <c r="IK326" s="253"/>
      <c r="IL326" s="253"/>
      <c r="IM326" s="253"/>
      <c r="IN326" s="293"/>
      <c r="IO326" s="253"/>
      <c r="IP326" s="253"/>
      <c r="IQ326" s="253"/>
      <c r="IR326" s="253"/>
      <c r="IS326" s="253"/>
      <c r="IT326" s="253"/>
      <c r="IU326" s="253"/>
      <c r="IV326" s="253"/>
    </row>
    <row r="327" spans="1:256" s="262" customFormat="1" ht="54.75" customHeight="1" thickBot="1">
      <c r="A327" s="296" t="s">
        <v>53</v>
      </c>
      <c r="B327" s="297" t="s">
        <v>281</v>
      </c>
      <c r="C327" s="297" t="s">
        <v>282</v>
      </c>
      <c r="D327" s="297" t="s">
        <v>283</v>
      </c>
      <c r="E327" s="298">
        <v>39782</v>
      </c>
      <c r="F327" s="298">
        <v>40482</v>
      </c>
      <c r="G327" s="228">
        <v>26790000</v>
      </c>
      <c r="H327" s="261">
        <v>12000000</v>
      </c>
      <c r="I327" s="261">
        <v>10000000</v>
      </c>
      <c r="J327" s="261"/>
      <c r="K327" s="261"/>
      <c r="L327" s="261"/>
      <c r="M327" s="299" t="s">
        <v>284</v>
      </c>
      <c r="N327" s="300"/>
      <c r="O327" s="301"/>
      <c r="P327" s="301"/>
      <c r="Q327" s="301"/>
      <c r="R327" s="301"/>
      <c r="S327" s="301"/>
      <c r="T327" s="301"/>
      <c r="U327" s="301"/>
      <c r="V327" s="301"/>
      <c r="W327" s="301"/>
      <c r="X327" s="301"/>
      <c r="Y327" s="301"/>
      <c r="Z327" s="301"/>
      <c r="AA327" s="302"/>
      <c r="AB327" s="301"/>
      <c r="AC327" s="301"/>
      <c r="AD327" s="301"/>
      <c r="AE327" s="301"/>
      <c r="AF327" s="301"/>
      <c r="AG327" s="301"/>
      <c r="AH327" s="301"/>
      <c r="AI327" s="301"/>
      <c r="AJ327" s="301"/>
      <c r="AK327" s="301"/>
      <c r="AL327" s="301"/>
      <c r="AM327" s="301"/>
      <c r="AN327" s="302"/>
      <c r="AO327" s="301"/>
      <c r="AP327" s="301"/>
      <c r="AQ327" s="301"/>
      <c r="AR327" s="301"/>
      <c r="AS327" s="301"/>
      <c r="AT327" s="301"/>
      <c r="AU327" s="301"/>
      <c r="AV327" s="301"/>
      <c r="AW327" s="301"/>
      <c r="AX327" s="301"/>
      <c r="AY327" s="301"/>
      <c r="AZ327" s="301"/>
      <c r="BA327" s="302"/>
      <c r="BB327" s="301"/>
      <c r="BC327" s="301"/>
      <c r="BD327" s="301"/>
      <c r="BE327" s="301"/>
      <c r="BF327" s="301"/>
      <c r="BG327" s="301"/>
      <c r="BH327" s="301"/>
      <c r="BI327" s="301"/>
      <c r="BJ327" s="301"/>
      <c r="BK327" s="301"/>
      <c r="BL327" s="301"/>
      <c r="BM327" s="301"/>
      <c r="BN327" s="302"/>
      <c r="BO327" s="301"/>
      <c r="BP327" s="301"/>
      <c r="BQ327" s="301"/>
      <c r="BR327" s="301"/>
      <c r="BS327" s="301"/>
      <c r="BT327" s="301"/>
      <c r="BU327" s="301"/>
      <c r="BV327" s="301"/>
      <c r="BW327" s="301"/>
      <c r="BX327" s="301"/>
      <c r="BY327" s="301"/>
      <c r="BZ327" s="301"/>
      <c r="CA327" s="302"/>
      <c r="CB327" s="301"/>
      <c r="CC327" s="301"/>
      <c r="CD327" s="301"/>
      <c r="CE327" s="301"/>
      <c r="CF327" s="301"/>
      <c r="CG327" s="301"/>
      <c r="CH327" s="301"/>
      <c r="CI327" s="301"/>
      <c r="CJ327" s="301"/>
      <c r="CK327" s="301"/>
      <c r="CL327" s="301"/>
      <c r="CM327" s="301"/>
      <c r="CN327" s="302"/>
      <c r="CO327" s="301"/>
      <c r="CP327" s="301"/>
      <c r="CQ327" s="301"/>
      <c r="CR327" s="301"/>
      <c r="CS327" s="301"/>
      <c r="CT327" s="301"/>
      <c r="CU327" s="301"/>
      <c r="CV327" s="301"/>
      <c r="CW327" s="301"/>
      <c r="CX327" s="301"/>
      <c r="CY327" s="301"/>
      <c r="CZ327" s="301"/>
      <c r="DA327" s="302"/>
      <c r="DB327" s="301"/>
      <c r="DC327" s="301"/>
      <c r="DD327" s="301"/>
      <c r="DE327" s="301"/>
      <c r="DF327" s="301"/>
      <c r="DG327" s="301"/>
      <c r="DH327" s="301"/>
      <c r="DI327" s="301"/>
      <c r="DJ327" s="301"/>
      <c r="DK327" s="301"/>
      <c r="DL327" s="301"/>
      <c r="DM327" s="301"/>
      <c r="DN327" s="302"/>
      <c r="DO327" s="301"/>
      <c r="DP327" s="301"/>
      <c r="DQ327" s="301"/>
      <c r="DR327" s="301"/>
      <c r="DS327" s="301"/>
      <c r="DT327" s="301"/>
      <c r="DU327" s="301"/>
      <c r="DV327" s="301"/>
      <c r="DW327" s="301"/>
      <c r="DX327" s="301"/>
      <c r="DY327" s="301"/>
      <c r="DZ327" s="301"/>
      <c r="EA327" s="302"/>
      <c r="EB327" s="301"/>
      <c r="EC327" s="301"/>
      <c r="ED327" s="301"/>
      <c r="EE327" s="301"/>
      <c r="EF327" s="301"/>
      <c r="EG327" s="301"/>
      <c r="EH327" s="301"/>
      <c r="EI327" s="301"/>
      <c r="EJ327" s="301"/>
      <c r="EK327" s="301"/>
      <c r="EL327" s="301"/>
      <c r="EM327" s="301"/>
      <c r="EN327" s="302"/>
      <c r="EO327" s="301"/>
      <c r="EP327" s="301"/>
      <c r="EQ327" s="301"/>
      <c r="ER327" s="301"/>
      <c r="ES327" s="301"/>
      <c r="ET327" s="301"/>
      <c r="EU327" s="301"/>
      <c r="EV327" s="301"/>
      <c r="EW327" s="301"/>
      <c r="EX327" s="301"/>
      <c r="EY327" s="301"/>
      <c r="EZ327" s="301"/>
      <c r="FA327" s="302"/>
      <c r="FB327" s="301"/>
      <c r="FC327" s="301"/>
      <c r="FD327" s="301"/>
      <c r="FE327" s="301"/>
      <c r="FF327" s="301"/>
      <c r="FG327" s="301"/>
      <c r="FH327" s="301"/>
      <c r="FI327" s="301"/>
      <c r="FJ327" s="301"/>
      <c r="FK327" s="301"/>
      <c r="FL327" s="301"/>
      <c r="FM327" s="301"/>
      <c r="FN327" s="302"/>
      <c r="FO327" s="301"/>
      <c r="FP327" s="301"/>
      <c r="FQ327" s="301"/>
      <c r="FR327" s="301"/>
      <c r="FS327" s="301"/>
      <c r="FT327" s="301"/>
      <c r="FU327" s="301"/>
      <c r="FV327" s="301"/>
      <c r="FW327" s="301"/>
      <c r="FX327" s="301"/>
      <c r="FY327" s="301"/>
      <c r="FZ327" s="301"/>
      <c r="GA327" s="302"/>
      <c r="GB327" s="301"/>
      <c r="GC327" s="301"/>
      <c r="GD327" s="301"/>
      <c r="GE327" s="301"/>
      <c r="GF327" s="301"/>
      <c r="GG327" s="301"/>
      <c r="GH327" s="301"/>
      <c r="GI327" s="301"/>
      <c r="GJ327" s="301"/>
      <c r="GK327" s="301"/>
      <c r="GL327" s="301"/>
      <c r="GM327" s="301"/>
      <c r="GN327" s="302"/>
      <c r="GO327" s="301"/>
      <c r="GP327" s="301"/>
      <c r="GQ327" s="301"/>
      <c r="GR327" s="301"/>
      <c r="GS327" s="301"/>
      <c r="GT327" s="301"/>
      <c r="GU327" s="301"/>
      <c r="GV327" s="301"/>
      <c r="GW327" s="301"/>
      <c r="GX327" s="301"/>
      <c r="GY327" s="301"/>
      <c r="GZ327" s="301"/>
      <c r="HA327" s="302"/>
      <c r="HB327" s="301"/>
      <c r="HC327" s="301"/>
      <c r="HD327" s="301"/>
      <c r="HE327" s="301"/>
      <c r="HF327" s="301"/>
      <c r="HG327" s="301"/>
      <c r="HH327" s="301"/>
      <c r="HI327" s="301"/>
      <c r="HJ327" s="301"/>
      <c r="HK327" s="301"/>
      <c r="HL327" s="301"/>
      <c r="HM327" s="301"/>
      <c r="HN327" s="302"/>
      <c r="HO327" s="301"/>
      <c r="HP327" s="301"/>
      <c r="HQ327" s="301"/>
      <c r="HR327" s="301"/>
      <c r="HS327" s="301"/>
      <c r="HT327" s="301"/>
      <c r="HU327" s="301"/>
      <c r="HV327" s="301"/>
      <c r="HW327" s="301"/>
      <c r="HX327" s="301"/>
      <c r="HY327" s="301"/>
      <c r="HZ327" s="301"/>
      <c r="IA327" s="302"/>
      <c r="IB327" s="301"/>
      <c r="IC327" s="301"/>
      <c r="ID327" s="301"/>
      <c r="IE327" s="301"/>
      <c r="IF327" s="301"/>
      <c r="IG327" s="301"/>
      <c r="IH327" s="301"/>
      <c r="II327" s="301"/>
      <c r="IJ327" s="301"/>
      <c r="IK327" s="301"/>
      <c r="IL327" s="301"/>
      <c r="IM327" s="301"/>
      <c r="IN327" s="302"/>
      <c r="IO327" s="301"/>
      <c r="IP327" s="301"/>
      <c r="IQ327" s="301"/>
      <c r="IR327" s="301"/>
      <c r="IS327" s="301"/>
      <c r="IT327" s="301"/>
      <c r="IU327" s="301"/>
      <c r="IV327" s="301"/>
    </row>
    <row r="328" spans="1:12" ht="12.75">
      <c r="A328" s="171"/>
      <c r="B328" s="171"/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</row>
  </sheetData>
  <sheetProtection/>
  <mergeCells count="66">
    <mergeCell ref="EN320:EZ320"/>
    <mergeCell ref="HN320:HZ320"/>
    <mergeCell ref="IA316:IM316"/>
    <mergeCell ref="FN316:FZ316"/>
    <mergeCell ref="GA316:GM316"/>
    <mergeCell ref="GN316:GZ316"/>
    <mergeCell ref="HA316:HM316"/>
    <mergeCell ref="HN316:HZ316"/>
    <mergeCell ref="FN320:FZ320"/>
    <mergeCell ref="HA320:HM320"/>
    <mergeCell ref="A320:M320"/>
    <mergeCell ref="N320:Z320"/>
    <mergeCell ref="AA320:AM320"/>
    <mergeCell ref="AN320:AZ320"/>
    <mergeCell ref="I321:L321"/>
    <mergeCell ref="EA320:EM320"/>
    <mergeCell ref="BA320:BM320"/>
    <mergeCell ref="BN320:BZ320"/>
    <mergeCell ref="DA320:DM320"/>
    <mergeCell ref="DN320:DZ320"/>
    <mergeCell ref="EA316:EM316"/>
    <mergeCell ref="BA316:BM316"/>
    <mergeCell ref="BN316:BZ316"/>
    <mergeCell ref="DA316:DM316"/>
    <mergeCell ref="GA320:GM320"/>
    <mergeCell ref="IN316:IV316"/>
    <mergeCell ref="CA320:CM320"/>
    <mergeCell ref="CN320:CZ320"/>
    <mergeCell ref="IN320:IV320"/>
    <mergeCell ref="FA320:FM320"/>
    <mergeCell ref="FA316:FM316"/>
    <mergeCell ref="IA320:IM320"/>
    <mergeCell ref="GN320:GZ320"/>
    <mergeCell ref="EN316:EZ316"/>
    <mergeCell ref="CN316:CZ316"/>
    <mergeCell ref="A316:M316"/>
    <mergeCell ref="N316:Z316"/>
    <mergeCell ref="AA316:AM316"/>
    <mergeCell ref="AN316:AZ316"/>
    <mergeCell ref="CA316:CM316"/>
    <mergeCell ref="DN316:DZ316"/>
    <mergeCell ref="A313:M313"/>
    <mergeCell ref="A150:M150"/>
    <mergeCell ref="A220:M220"/>
    <mergeCell ref="A274:M274"/>
    <mergeCell ref="A308:M308"/>
    <mergeCell ref="A157:M157"/>
    <mergeCell ref="A285:M285"/>
    <mergeCell ref="A251:M251"/>
    <mergeCell ref="A236:M236"/>
    <mergeCell ref="A312:M312"/>
    <mergeCell ref="A3:G3"/>
    <mergeCell ref="A5:A6"/>
    <mergeCell ref="C5:C6"/>
    <mergeCell ref="D5:D6"/>
    <mergeCell ref="G5:G6"/>
    <mergeCell ref="E5:F5"/>
    <mergeCell ref="B5:B6"/>
    <mergeCell ref="A127:M127"/>
    <mergeCell ref="A50:M50"/>
    <mergeCell ref="A252:M252"/>
    <mergeCell ref="H5:L5"/>
    <mergeCell ref="M5:M6"/>
    <mergeCell ref="A7:M7"/>
    <mergeCell ref="A116:M116"/>
    <mergeCell ref="H128:I128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8" scale="74" r:id="rId1"/>
  <headerFooter alignWithMargins="0">
    <oddHeader>&amp;L
&amp;RA költségvetési rendelettervezet
 8. számú melléklete
</oddHeader>
  </headerFooter>
  <rowBreaks count="14" manualBreakCount="14">
    <brk id="30" max="12" man="1"/>
    <brk id="49" max="12" man="1"/>
    <brk id="75" max="12" man="1"/>
    <brk id="92" max="12" man="1"/>
    <brk id="115" max="12" man="1"/>
    <brk id="126" max="12" man="1"/>
    <brk id="149" max="12" man="1"/>
    <brk id="193" max="12" man="1"/>
    <brk id="208" max="12" man="1"/>
    <brk id="219" max="12" man="1"/>
    <brk id="235" max="12" man="1"/>
    <brk id="262" max="12" man="1"/>
    <brk id="284" max="12" man="1"/>
    <brk id="30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Zelenyánszki Miklós</dc:creator>
  <cp:keywords/>
  <dc:description/>
  <cp:lastModifiedBy> </cp:lastModifiedBy>
  <cp:lastPrinted>2009-09-01T05:46:47Z</cp:lastPrinted>
  <dcterms:created xsi:type="dcterms:W3CDTF">2008-07-15T12:22:52Z</dcterms:created>
  <dcterms:modified xsi:type="dcterms:W3CDTF">2009-09-01T05:46:49Z</dcterms:modified>
  <cp:category/>
  <cp:version/>
  <cp:contentType/>
  <cp:contentStatus/>
</cp:coreProperties>
</file>