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6"/>
  </bookViews>
  <sheets>
    <sheet name="KÖLTSÉGVETÉS 2009." sheetId="1" r:id="rId1"/>
    <sheet name="2009_május" sheetId="2" r:id="rId2"/>
    <sheet name="2009_július" sheetId="3" r:id="rId3"/>
    <sheet name="2009_szept" sheetId="4" r:id="rId4"/>
    <sheet name="2009_okt" sheetId="5" r:id="rId5"/>
    <sheet name="2009_nov " sheetId="6" r:id="rId6"/>
    <sheet name="2009_dec" sheetId="7" r:id="rId7"/>
  </sheets>
  <definedNames>
    <definedName name="_xlnm.Print_Area" localSheetId="6">'2009_dec'!$A$1:$D$35</definedName>
    <definedName name="_xlnm.Print_Area" localSheetId="2">'2009_július'!$A$1:$D$35</definedName>
    <definedName name="_xlnm.Print_Area" localSheetId="1">'2009_május'!$A$1:$D$35</definedName>
    <definedName name="_xlnm.Print_Area" localSheetId="5">'2009_nov '!$A$1:$D$35</definedName>
    <definedName name="_xlnm.Print_Area" localSheetId="4">'2009_okt'!$A$1:$D$35</definedName>
    <definedName name="_xlnm.Print_Area" localSheetId="3">'2009_szept'!$A$1:$D$35</definedName>
    <definedName name="_xlnm.Print_Area" localSheetId="0">'KÖLTSÉGVETÉS 2009.'!$A$1:$D$35</definedName>
  </definedNames>
  <calcPr fullCalcOnLoad="1"/>
</workbook>
</file>

<file path=xl/sharedStrings.xml><?xml version="1.0" encoding="utf-8"?>
<sst xmlns="http://schemas.openxmlformats.org/spreadsheetml/2006/main" count="350" uniqueCount="48">
  <si>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</si>
  <si>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</si>
  <si>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</si>
  <si>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</si>
  <si>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</si>
  <si>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</si>
  <si>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</si>
  <si>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</si>
  <si>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</si>
  <si>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</si>
  <si>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</si>
  <si>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</si>
  <si>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</si>
  <si>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</si>
  <si>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</si>
  <si>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</si>
  <si>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</si>
  <si>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</si>
  <si>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</si>
  <si>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</si>
  <si>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</si>
  <si>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</si>
  <si>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</si>
  <si>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</si>
  <si>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</si>
  <si>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</si>
  <si>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</si>
  <si>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</si>
  <si>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</si>
  <si>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</si>
  <si>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 xml:space="preserve">       Címzett támogatás</t>
  </si>
  <si>
    <t>Előző évi pénzmaradvány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</si>
  <si>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</si>
  <si>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</si>
  <si>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</si>
  <si>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</si>
  <si>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</si>
  <si>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</si>
  <si>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</si>
  <si>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</si>
  <si>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</si>
  <si>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</si>
  <si>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>Támogatás értékű működési bevétel</t>
  </si>
  <si>
    <t>Támogatás értékű felhalmozási bevétel</t>
  </si>
  <si>
    <t xml:space="preserve"> A 2009. évi  működési és fejlesztési célú bevételek és kiadások</t>
  </si>
  <si>
    <t>2009.évi eredeti</t>
  </si>
  <si>
    <t>2009. évi eredeti</t>
  </si>
  <si>
    <t xml:space="preserve">        Hagyaték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</si>
</sst>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4">
      <selection activeCell="B13" sqref="B13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C4" s="24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3382513</v>
      </c>
      <c r="C10" s="48" t="s">
        <v>5</v>
      </c>
      <c r="D10" s="30">
        <v>8814608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2640539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f>7906759+50000</f>
        <v>7956759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122425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252502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f>631091-50000</f>
        <v>581091</v>
      </c>
      <c r="E16" s="8"/>
    </row>
    <row r="17" spans="1:5" ht="15" customHeight="1">
      <c r="A17" s="49" t="s">
        <v>27</v>
      </c>
      <c r="B17" s="23">
        <v>4172994</v>
      </c>
      <c r="C17" s="22"/>
      <c r="D17" s="14"/>
      <c r="E17" s="8"/>
    </row>
    <row r="18" spans="1:5" ht="15" customHeight="1">
      <c r="A18" s="49" t="s">
        <v>28</v>
      </c>
      <c r="B18" s="23">
        <v>51917</v>
      </c>
      <c r="C18" s="22"/>
      <c r="D18" s="14"/>
      <c r="E18" s="8"/>
    </row>
    <row r="19" spans="1:5" ht="15" customHeight="1">
      <c r="A19" s="49" t="s">
        <v>29</v>
      </c>
      <c r="B19" s="23">
        <v>290300</v>
      </c>
      <c r="C19" s="13"/>
      <c r="D19" s="14"/>
      <c r="E19" s="8"/>
    </row>
    <row r="20" spans="1:5" ht="15" customHeight="1">
      <c r="A20" s="51" t="s">
        <v>41</v>
      </c>
      <c r="B20" s="23">
        <v>2601</v>
      </c>
      <c r="C20" s="13"/>
      <c r="D20" s="14"/>
      <c r="E20" s="8"/>
    </row>
    <row r="21" spans="1:5" ht="15" customHeight="1">
      <c r="A21" s="50" t="s">
        <v>42</v>
      </c>
      <c r="B21" s="32">
        <v>9349453</v>
      </c>
      <c r="C21" s="13"/>
      <c r="D21" s="15"/>
      <c r="E21" s="8"/>
    </row>
    <row r="22" spans="1:5" ht="15" customHeight="1">
      <c r="A22" s="49" t="s">
        <v>38</v>
      </c>
      <c r="B22" s="23"/>
      <c r="C22" s="13"/>
      <c r="D22" s="15"/>
      <c r="E22" s="8"/>
    </row>
    <row r="23" spans="1:5" ht="15" customHeight="1" thickBot="1">
      <c r="A23" s="54" t="s">
        <v>4</v>
      </c>
      <c r="B23" s="33">
        <v>715285</v>
      </c>
      <c r="C23" s="13"/>
      <c r="D23" s="16"/>
      <c r="E23" s="9"/>
    </row>
    <row r="24" spans="1:5" s="5" customFormat="1" ht="16.5" thickBot="1">
      <c r="A24" s="55" t="s">
        <v>24</v>
      </c>
      <c r="B24" s="34">
        <f>SUM(B10:B23)</f>
        <v>20367924</v>
      </c>
      <c r="C24" s="55" t="s">
        <v>23</v>
      </c>
      <c r="D24" s="34">
        <f>SUM(D10:D16)</f>
        <v>20367924</v>
      </c>
      <c r="E24" s="18"/>
    </row>
    <row r="25" spans="1:5" s="5" customFormat="1" ht="17.25" customHeight="1">
      <c r="A25" s="56" t="s">
        <v>36</v>
      </c>
      <c r="B25" s="30">
        <v>105897</v>
      </c>
      <c r="C25" s="51" t="s">
        <v>12</v>
      </c>
      <c r="D25" s="31">
        <v>3456142</v>
      </c>
      <c r="E25" s="18"/>
    </row>
    <row r="26" spans="1:5" ht="14.25" customHeight="1">
      <c r="A26" s="49" t="s">
        <v>10</v>
      </c>
      <c r="B26" s="23">
        <v>511750</v>
      </c>
      <c r="C26" s="51" t="s">
        <v>13</v>
      </c>
      <c r="D26" s="31">
        <v>436177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315000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31680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v>120000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3256352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4358999</v>
      </c>
      <c r="C32" s="55" t="s">
        <v>20</v>
      </c>
      <c r="D32" s="34">
        <f>SUM(D25:D29)</f>
        <v>4358999</v>
      </c>
      <c r="E32" s="8"/>
    </row>
    <row r="33" spans="1:5" ht="25.5" customHeight="1" thickBot="1">
      <c r="A33" s="58" t="s">
        <v>19</v>
      </c>
      <c r="B33" s="35">
        <f>B24+B32</f>
        <v>24726923</v>
      </c>
      <c r="C33" s="58" t="s">
        <v>21</v>
      </c>
      <c r="D33" s="35">
        <f>D24+D32</f>
        <v>24726923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13"/>
      <c r="D41" s="21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5"/>
      <c r="D44" s="5"/>
      <c r="E44" s="9"/>
    </row>
    <row r="45" spans="1:7" ht="21.75" customHeight="1">
      <c r="A45" s="20"/>
      <c r="B45" s="37"/>
      <c r="C45" s="20"/>
      <c r="D45" s="20"/>
      <c r="E45" s="19"/>
      <c r="F45" s="5"/>
      <c r="G45" s="5"/>
    </row>
    <row r="46" spans="1:4" s="5" customFormat="1" ht="29.25" customHeight="1">
      <c r="A46"/>
      <c r="B46" s="24"/>
      <c r="C46" t="s">
        <v>15</v>
      </c>
      <c r="D46" s="12"/>
    </row>
    <row r="47" spans="1:5" s="20" customFormat="1" ht="25.5" customHeight="1">
      <c r="A47"/>
      <c r="B47" s="24"/>
      <c r="C47"/>
      <c r="D47" s="12"/>
      <c r="E47" s="17"/>
    </row>
    <row r="48" spans="4:5" ht="25.5" customHeight="1">
      <c r="D48" s="12"/>
      <c r="E48" s="12"/>
    </row>
    <row r="49" spans="4:9" ht="25.5" customHeight="1">
      <c r="D49" s="12"/>
      <c r="E49" s="12"/>
      <c r="H49" s="1"/>
      <c r="I49" s="1"/>
    </row>
    <row r="50" spans="4:9" ht="25.5" customHeight="1">
      <c r="D50" s="1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&amp;L"B" változat&amp;RA költségvetési rendelettervezet 11. sz. melléklete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7">
      <selection activeCell="B20" sqref="B20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3432174</v>
      </c>
      <c r="C10" s="48" t="s">
        <v>5</v>
      </c>
      <c r="D10" s="30">
        <v>8910036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2668027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8196033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250279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252831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641318</v>
      </c>
      <c r="E16" s="8"/>
    </row>
    <row r="17" spans="1:5" ht="15" customHeight="1">
      <c r="A17" s="49" t="s">
        <v>27</v>
      </c>
      <c r="B17" s="23">
        <v>4172994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v>290300</v>
      </c>
      <c r="C19" s="52"/>
      <c r="D19" s="60"/>
      <c r="E19" s="8"/>
    </row>
    <row r="20" spans="1:5" ht="15" customHeight="1">
      <c r="A20" s="51" t="s">
        <v>41</v>
      </c>
      <c r="B20" s="23">
        <f>2601+185462</f>
        <v>188063</v>
      </c>
      <c r="C20" s="52"/>
      <c r="D20" s="60"/>
      <c r="E20" s="8"/>
    </row>
    <row r="21" spans="1:5" ht="15" customHeight="1">
      <c r="A21" s="50" t="s">
        <v>42</v>
      </c>
      <c r="B21" s="32">
        <v>9373038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1007177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20918524</v>
      </c>
      <c r="C24" s="55" t="s">
        <v>23</v>
      </c>
      <c r="D24" s="34">
        <f>SUM(D10:D16)</f>
        <v>20918524</v>
      </c>
      <c r="E24" s="18"/>
    </row>
    <row r="25" spans="1:5" s="5" customFormat="1" ht="17.25" customHeight="1">
      <c r="A25" s="56" t="s">
        <v>36</v>
      </c>
      <c r="B25" s="30">
        <v>62146</v>
      </c>
      <c r="C25" s="51" t="s">
        <v>12</v>
      </c>
      <c r="D25" s="31">
        <v>4532199</v>
      </c>
      <c r="E25" s="18"/>
    </row>
    <row r="26" spans="1:5" ht="14.25" customHeight="1">
      <c r="A26" s="49" t="s">
        <v>10</v>
      </c>
      <c r="B26" s="23">
        <f>511750+2743</f>
        <v>514493</v>
      </c>
      <c r="C26" s="51" t="s">
        <v>13</v>
      </c>
      <c r="D26" s="31">
        <v>452973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358790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v>7611857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11959839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13021478</v>
      </c>
      <c r="C32" s="55" t="s">
        <v>20</v>
      </c>
      <c r="D32" s="34">
        <f>SUM(D25:D29)</f>
        <v>13021478</v>
      </c>
      <c r="E32" s="8"/>
    </row>
    <row r="33" spans="1:5" ht="25.5" customHeight="1" thickBot="1">
      <c r="A33" s="58" t="s">
        <v>19</v>
      </c>
      <c r="B33" s="35">
        <f>B24+B32</f>
        <v>33940002</v>
      </c>
      <c r="C33" s="58" t="s">
        <v>21</v>
      </c>
      <c r="D33" s="35">
        <f>D24+D32</f>
        <v>33940002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7">
      <selection activeCell="B20" sqref="B20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3432174</v>
      </c>
      <c r="C10" s="48" t="s">
        <v>5</v>
      </c>
      <c r="D10" s="30">
        <v>8910036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2668027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8196033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250279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252831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641318</v>
      </c>
      <c r="E16" s="8"/>
    </row>
    <row r="17" spans="1:5" ht="15" customHeight="1">
      <c r="A17" s="49" t="s">
        <v>27</v>
      </c>
      <c r="B17" s="23">
        <v>4172994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v>290300</v>
      </c>
      <c r="C19" s="52"/>
      <c r="D19" s="60"/>
      <c r="E19" s="8"/>
    </row>
    <row r="20" spans="1:5" ht="15" customHeight="1">
      <c r="A20" s="51" t="s">
        <v>41</v>
      </c>
      <c r="B20" s="23">
        <f>2601+185462</f>
        <v>188063</v>
      </c>
      <c r="C20" s="52"/>
      <c r="D20" s="60"/>
      <c r="E20" s="8"/>
    </row>
    <row r="21" spans="1:5" ht="15" customHeight="1">
      <c r="A21" s="50" t="s">
        <v>42</v>
      </c>
      <c r="B21" s="32">
        <v>9373038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1007177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20918524</v>
      </c>
      <c r="C24" s="55" t="s">
        <v>23</v>
      </c>
      <c r="D24" s="34">
        <f>SUM(D10:D16)</f>
        <v>20918524</v>
      </c>
      <c r="E24" s="18"/>
    </row>
    <row r="25" spans="1:5" s="5" customFormat="1" ht="17.25" customHeight="1">
      <c r="A25" s="56" t="s">
        <v>36</v>
      </c>
      <c r="B25" s="30">
        <v>62146</v>
      </c>
      <c r="C25" s="51" t="s">
        <v>12</v>
      </c>
      <c r="D25" s="31">
        <f>4532199+25000</f>
        <v>4557199</v>
      </c>
      <c r="E25" s="18"/>
    </row>
    <row r="26" spans="1:5" ht="14.25" customHeight="1">
      <c r="A26" s="49" t="s">
        <v>10</v>
      </c>
      <c r="B26" s="23">
        <f>511750+2743</f>
        <v>514493</v>
      </c>
      <c r="C26" s="51" t="s">
        <v>13</v>
      </c>
      <c r="D26" s="31">
        <v>452973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358790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f>7611857-25000</f>
        <v>7586857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11959839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13021478</v>
      </c>
      <c r="C32" s="55" t="s">
        <v>20</v>
      </c>
      <c r="D32" s="34">
        <f>SUM(D25:D29)</f>
        <v>13021478</v>
      </c>
      <c r="E32" s="8"/>
    </row>
    <row r="33" spans="1:5" ht="25.5" customHeight="1" thickBot="1">
      <c r="A33" s="58" t="s">
        <v>19</v>
      </c>
      <c r="B33" s="35">
        <f>B24+B32</f>
        <v>33940002</v>
      </c>
      <c r="C33" s="58" t="s">
        <v>21</v>
      </c>
      <c r="D33" s="35">
        <f>D24+D32</f>
        <v>33940002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&amp;R&amp;X*&amp;XA 2/2009. (II. 13.) KT. sz. rendelet 11. sz. melléklete</oddHeader>
    <oddFooter>&amp;L*Módosította a 16/2009. (VII. 03.) KT. sz. rendelet 4. §-a. Hatályos 2009. július 3-tól.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7">
      <selection activeCell="D16" sqref="D16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3755765</v>
      </c>
      <c r="C10" s="48" t="s">
        <v>5</v>
      </c>
      <c r="D10" s="30">
        <v>9351371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2821258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8641167</v>
      </c>
      <c r="E12" s="8"/>
    </row>
    <row r="13" spans="1:5" ht="15" customHeight="1">
      <c r="A13" s="49" t="s">
        <v>26</v>
      </c>
      <c r="B13" s="23">
        <f>699861-104</f>
        <v>699757</v>
      </c>
      <c r="C13" s="49" t="s">
        <v>8</v>
      </c>
      <c r="D13" s="23">
        <v>288318</v>
      </c>
      <c r="E13" s="8"/>
    </row>
    <row r="14" spans="1:5" ht="15" customHeight="1">
      <c r="A14" s="49" t="s">
        <v>47</v>
      </c>
      <c r="B14" s="23">
        <v>2366</v>
      </c>
      <c r="C14" s="50" t="s">
        <v>9</v>
      </c>
      <c r="D14" s="32">
        <v>263021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626734</v>
      </c>
      <c r="E16" s="8"/>
    </row>
    <row r="17" spans="1:5" ht="15" customHeight="1">
      <c r="A17" s="49" t="s">
        <v>27</v>
      </c>
      <c r="B17" s="23">
        <f>4172994+97574-1626</f>
        <v>4268942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f>290300+89400</f>
        <v>379700</v>
      </c>
      <c r="C19" s="52"/>
      <c r="D19" s="60"/>
      <c r="E19" s="8"/>
    </row>
    <row r="20" spans="1:5" ht="15" customHeight="1">
      <c r="A20" s="51" t="s">
        <v>41</v>
      </c>
      <c r="B20" s="23">
        <f>2601+185462+32627+1077+326193+1077</f>
        <v>549037</v>
      </c>
      <c r="C20" s="52"/>
      <c r="D20" s="60"/>
      <c r="E20" s="8"/>
    </row>
    <row r="21" spans="1:5" ht="15" customHeight="1">
      <c r="A21" s="50" t="s">
        <v>42</v>
      </c>
      <c r="B21" s="32">
        <v>9491225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1090160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21991869</v>
      </c>
      <c r="C24" s="55" t="s">
        <v>23</v>
      </c>
      <c r="D24" s="34">
        <f>SUM(D10:D16)</f>
        <v>21991869</v>
      </c>
      <c r="E24" s="18"/>
    </row>
    <row r="25" spans="1:5" s="5" customFormat="1" ht="17.25" customHeight="1">
      <c r="A25" s="56" t="s">
        <v>36</v>
      </c>
      <c r="B25" s="30">
        <v>132830</v>
      </c>
      <c r="C25" s="51" t="s">
        <v>12</v>
      </c>
      <c r="D25" s="31">
        <v>5243117</v>
      </c>
      <c r="E25" s="18"/>
    </row>
    <row r="26" spans="1:5" ht="14.25" customHeight="1">
      <c r="A26" s="49" t="s">
        <v>10</v>
      </c>
      <c r="B26" s="23">
        <v>556244</v>
      </c>
      <c r="C26" s="51" t="s">
        <v>13</v>
      </c>
      <c r="D26" s="31">
        <v>517812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391790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481154</v>
      </c>
      <c r="C29" s="57" t="s">
        <v>34</v>
      </c>
      <c r="D29" s="32">
        <v>7005138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12023288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13223516</v>
      </c>
      <c r="C32" s="55" t="s">
        <v>20</v>
      </c>
      <c r="D32" s="34">
        <f>SUM(D25:D29)</f>
        <v>13223516</v>
      </c>
      <c r="E32" s="8"/>
    </row>
    <row r="33" spans="1:5" ht="25.5" customHeight="1" thickBot="1">
      <c r="A33" s="58" t="s">
        <v>19</v>
      </c>
      <c r="B33" s="35">
        <f>B24+B32</f>
        <v>35215385</v>
      </c>
      <c r="C33" s="58" t="s">
        <v>21</v>
      </c>
      <c r="D33" s="35">
        <f>D24+D32</f>
        <v>35215385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1">
      <selection activeCell="D16" sqref="D16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3791701</v>
      </c>
      <c r="C10" s="48" t="s">
        <v>5</v>
      </c>
      <c r="D10" s="30">
        <v>9343999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2818899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8639855</v>
      </c>
      <c r="E12" s="8"/>
    </row>
    <row r="13" spans="1:5" ht="15" customHeight="1">
      <c r="A13" s="49" t="s">
        <v>26</v>
      </c>
      <c r="B13" s="23">
        <f>699861-104</f>
        <v>699757</v>
      </c>
      <c r="C13" s="49" t="s">
        <v>8</v>
      </c>
      <c r="D13" s="23">
        <v>360466</v>
      </c>
      <c r="E13" s="8"/>
    </row>
    <row r="14" spans="1:5" ht="15" customHeight="1">
      <c r="A14" s="49" t="s">
        <v>47</v>
      </c>
      <c r="B14" s="23">
        <v>2366</v>
      </c>
      <c r="C14" s="50" t="s">
        <v>9</v>
      </c>
      <c r="D14" s="32">
        <v>263021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>
        <f>5259284+29312</f>
        <v>5288596</v>
      </c>
      <c r="C16" s="50" t="s">
        <v>40</v>
      </c>
      <c r="D16" s="32">
        <f>611253+29312</f>
        <v>640565</v>
      </c>
      <c r="E16" s="8"/>
    </row>
    <row r="17" spans="1:5" ht="15" customHeight="1">
      <c r="A17" s="49" t="s">
        <v>27</v>
      </c>
      <c r="B17" s="63">
        <f>4172994+97574-1626</f>
        <v>4268942</v>
      </c>
      <c r="D17" s="60"/>
      <c r="E17" s="8"/>
    </row>
    <row r="18" spans="1:5" ht="15" customHeight="1">
      <c r="A18" s="49" t="s">
        <v>28</v>
      </c>
      <c r="B18" s="63">
        <v>51917</v>
      </c>
      <c r="D18" s="60"/>
      <c r="E18" s="8"/>
    </row>
    <row r="19" spans="1:5" ht="15" customHeight="1">
      <c r="A19" s="49" t="s">
        <v>29</v>
      </c>
      <c r="B19" s="63">
        <f>290300+89400</f>
        <v>379700</v>
      </c>
      <c r="C19" s="52"/>
      <c r="D19" s="60"/>
      <c r="E19" s="8"/>
    </row>
    <row r="20" spans="1:5" ht="15" customHeight="1">
      <c r="A20" s="51" t="s">
        <v>41</v>
      </c>
      <c r="B20" s="63">
        <f>2601+185462+32627+1077+326193+1077+8000</f>
        <v>557037</v>
      </c>
      <c r="C20" s="52"/>
      <c r="D20" s="60"/>
      <c r="E20" s="8"/>
    </row>
    <row r="21" spans="1:5" ht="15" customHeight="1">
      <c r="A21" s="50" t="s">
        <v>42</v>
      </c>
      <c r="B21" s="32">
        <v>9491225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1090160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SUM(B10:B23)-B17-B18-B19-B20</f>
        <v>22066805</v>
      </c>
      <c r="C24" s="55" t="s">
        <v>23</v>
      </c>
      <c r="D24" s="34">
        <f>SUM(D10:D16)</f>
        <v>22066805</v>
      </c>
      <c r="E24" s="18"/>
    </row>
    <row r="25" spans="1:5" s="5" customFormat="1" ht="17.25" customHeight="1">
      <c r="A25" s="56" t="s">
        <v>36</v>
      </c>
      <c r="B25" s="30">
        <v>96894</v>
      </c>
      <c r="C25" s="51" t="s">
        <v>12</v>
      </c>
      <c r="D25" s="31">
        <v>5297106</v>
      </c>
      <c r="E25" s="18"/>
    </row>
    <row r="26" spans="1:5" ht="14.25" customHeight="1">
      <c r="A26" s="49" t="s">
        <v>10</v>
      </c>
      <c r="B26" s="23">
        <v>556244</v>
      </c>
      <c r="C26" s="51" t="s">
        <v>13</v>
      </c>
      <c r="D26" s="31">
        <v>517719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391790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484154</v>
      </c>
      <c r="C29" s="57" t="s">
        <v>34</v>
      </c>
      <c r="D29" s="32">
        <v>6553175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12023288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13190580</v>
      </c>
      <c r="C32" s="55" t="s">
        <v>20</v>
      </c>
      <c r="D32" s="34">
        <f>SUM(D25:D29)</f>
        <v>12825449</v>
      </c>
      <c r="E32" s="8"/>
    </row>
    <row r="33" spans="1:5" ht="25.5" customHeight="1" thickBot="1">
      <c r="A33" s="58" t="s">
        <v>19</v>
      </c>
      <c r="B33" s="35">
        <f>B24+B32</f>
        <v>35257385</v>
      </c>
      <c r="C33" s="58" t="s">
        <v>21</v>
      </c>
      <c r="D33" s="35">
        <f>D24+D32</f>
        <v>34892254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5">
      <selection activeCell="C34" sqref="C34:C36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3785547</v>
      </c>
      <c r="C10" s="48" t="s">
        <v>5</v>
      </c>
      <c r="D10" s="30">
        <v>9332100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2817460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8581046</v>
      </c>
      <c r="E12" s="8"/>
    </row>
    <row r="13" spans="1:5" ht="15" customHeight="1">
      <c r="A13" s="49" t="s">
        <v>26</v>
      </c>
      <c r="B13" s="23">
        <f>699861-104+9526</f>
        <v>709283</v>
      </c>
      <c r="C13" s="49" t="s">
        <v>8</v>
      </c>
      <c r="D13" s="23">
        <v>363466</v>
      </c>
      <c r="E13" s="8"/>
    </row>
    <row r="14" spans="1:5" ht="15" customHeight="1">
      <c r="A14" s="49" t="s">
        <v>47</v>
      </c>
      <c r="B14" s="23">
        <v>2366</v>
      </c>
      <c r="C14" s="50" t="s">
        <v>9</v>
      </c>
      <c r="D14" s="32">
        <v>263021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>
        <v>5268806</v>
      </c>
      <c r="C16" s="50" t="s">
        <v>40</v>
      </c>
      <c r="D16" s="32">
        <v>655552</v>
      </c>
      <c r="E16" s="8"/>
    </row>
    <row r="17" spans="1:5" ht="15" customHeight="1">
      <c r="A17" s="49" t="s">
        <v>27</v>
      </c>
      <c r="B17" s="63">
        <v>4240045</v>
      </c>
      <c r="D17" s="60"/>
      <c r="E17" s="8"/>
    </row>
    <row r="18" spans="1:5" ht="15" customHeight="1">
      <c r="A18" s="49" t="s">
        <v>28</v>
      </c>
      <c r="B18" s="63">
        <v>51917</v>
      </c>
      <c r="D18" s="60"/>
      <c r="E18" s="8"/>
    </row>
    <row r="19" spans="1:5" ht="15" customHeight="1">
      <c r="A19" s="49" t="s">
        <v>29</v>
      </c>
      <c r="B19" s="63">
        <f>290300+89400</f>
        <v>379700</v>
      </c>
      <c r="C19" s="52"/>
      <c r="D19" s="60"/>
      <c r="E19" s="8"/>
    </row>
    <row r="20" spans="1:5" ht="15" customHeight="1">
      <c r="A20" s="51" t="s">
        <v>41</v>
      </c>
      <c r="B20" s="63">
        <v>566358</v>
      </c>
      <c r="C20" s="52"/>
      <c r="D20" s="60"/>
      <c r="E20" s="8"/>
    </row>
    <row r="21" spans="1:5" ht="15" customHeight="1">
      <c r="A21" s="50" t="s">
        <v>42</v>
      </c>
      <c r="B21" s="32">
        <v>9453483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1090160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SUM(B10:B23)-B17-B18-B19-B20</f>
        <v>22012645</v>
      </c>
      <c r="C24" s="55" t="s">
        <v>23</v>
      </c>
      <c r="D24" s="34">
        <f>SUM(D10:D16)</f>
        <v>22012645</v>
      </c>
      <c r="E24" s="18"/>
    </row>
    <row r="25" spans="1:5" s="5" customFormat="1" ht="17.25" customHeight="1">
      <c r="A25" s="56" t="s">
        <v>36</v>
      </c>
      <c r="B25" s="30">
        <v>106804</v>
      </c>
      <c r="C25" s="51" t="s">
        <v>12</v>
      </c>
      <c r="D25" s="31">
        <v>5759435</v>
      </c>
      <c r="E25" s="18"/>
    </row>
    <row r="26" spans="1:5" ht="14.25" customHeight="1">
      <c r="A26" s="49" t="s">
        <v>10</v>
      </c>
      <c r="B26" s="23">
        <v>554495</v>
      </c>
      <c r="C26" s="51" t="s">
        <v>13</v>
      </c>
      <c r="D26" s="31">
        <v>868719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391790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924191</v>
      </c>
      <c r="C29" s="57" t="s">
        <v>34</v>
      </c>
      <c r="D29" s="32">
        <v>6553175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12023288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13638778</v>
      </c>
      <c r="C32" s="55" t="s">
        <v>20</v>
      </c>
      <c r="D32" s="34">
        <f>SUM(D25:D29)</f>
        <v>13638778</v>
      </c>
      <c r="E32" s="8"/>
    </row>
    <row r="33" spans="1:5" ht="25.5" customHeight="1" thickBot="1">
      <c r="A33" s="58" t="s">
        <v>19</v>
      </c>
      <c r="B33" s="35">
        <f>B24+B32</f>
        <v>35651423</v>
      </c>
      <c r="C33" s="58" t="s">
        <v>21</v>
      </c>
      <c r="D33" s="35">
        <f>D24+D32</f>
        <v>35651423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zoomScaleSheetLayoutView="100" zoomScalePageLayoutView="0" workbookViewId="0" topLeftCell="A1">
      <selection activeCell="B25" sqref="B25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4" t="s">
        <v>44</v>
      </c>
      <c r="B1" s="64"/>
      <c r="C1" s="64"/>
      <c r="D1" s="64"/>
      <c r="E1" s="2"/>
      <c r="H1" s="1"/>
      <c r="I1" s="1"/>
    </row>
    <row r="2" spans="1:9" ht="20.25">
      <c r="A2" s="64" t="s">
        <v>17</v>
      </c>
      <c r="B2" s="64"/>
      <c r="C2" s="64"/>
      <c r="D2" s="64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3947701</v>
      </c>
      <c r="C10" s="48" t="s">
        <v>5</v>
      </c>
      <c r="D10" s="30">
        <v>9470696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2837405</v>
      </c>
      <c r="E11" s="8"/>
    </row>
    <row r="12" spans="1:5" ht="15" customHeight="1">
      <c r="A12" s="49" t="s">
        <v>25</v>
      </c>
      <c r="B12" s="63">
        <v>1703000</v>
      </c>
      <c r="C12" s="50" t="s">
        <v>7</v>
      </c>
      <c r="D12" s="32">
        <v>8817888</v>
      </c>
      <c r="E12" s="8"/>
    </row>
    <row r="13" spans="1:5" ht="15" customHeight="1">
      <c r="A13" s="49" t="s">
        <v>26</v>
      </c>
      <c r="B13" s="63">
        <f>699861-104+9526</f>
        <v>709283</v>
      </c>
      <c r="C13" s="49" t="s">
        <v>8</v>
      </c>
      <c r="D13" s="23">
        <v>432407</v>
      </c>
      <c r="E13" s="8"/>
    </row>
    <row r="14" spans="1:5" ht="15" customHeight="1">
      <c r="A14" s="49" t="s">
        <v>47</v>
      </c>
      <c r="B14" s="63">
        <v>2366</v>
      </c>
      <c r="C14" s="50" t="s">
        <v>9</v>
      </c>
      <c r="D14" s="32">
        <v>263021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>
        <v>5306600</v>
      </c>
      <c r="C16" s="50" t="s">
        <v>40</v>
      </c>
      <c r="D16" s="32">
        <v>499857</v>
      </c>
      <c r="E16" s="8"/>
    </row>
    <row r="17" spans="1:5" ht="15" customHeight="1">
      <c r="A17" s="49" t="s">
        <v>27</v>
      </c>
      <c r="B17" s="63">
        <v>4230132</v>
      </c>
      <c r="D17" s="60"/>
      <c r="E17" s="8"/>
    </row>
    <row r="18" spans="1:5" ht="15" customHeight="1">
      <c r="A18" s="49" t="s">
        <v>28</v>
      </c>
      <c r="B18" s="63">
        <v>51917</v>
      </c>
      <c r="D18" s="60"/>
      <c r="E18" s="8"/>
    </row>
    <row r="19" spans="1:5" ht="15" customHeight="1">
      <c r="A19" s="49" t="s">
        <v>29</v>
      </c>
      <c r="B19" s="63">
        <f>290300+89400</f>
        <v>379700</v>
      </c>
      <c r="C19" s="52"/>
      <c r="D19" s="60"/>
      <c r="E19" s="8"/>
    </row>
    <row r="20" spans="1:5" ht="15" customHeight="1">
      <c r="A20" s="51" t="s">
        <v>41</v>
      </c>
      <c r="B20" s="63">
        <v>614065</v>
      </c>
      <c r="C20" s="52"/>
      <c r="D20" s="60"/>
      <c r="E20" s="8"/>
    </row>
    <row r="21" spans="1:5" ht="15" customHeight="1">
      <c r="A21" s="50" t="s">
        <v>42</v>
      </c>
      <c r="B21" s="32">
        <v>9562164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1090160</v>
      </c>
      <c r="C23" s="52"/>
      <c r="D23" s="61"/>
      <c r="E23" s="9"/>
    </row>
    <row r="24" spans="1:5" s="5" customFormat="1" ht="16.5" thickBot="1">
      <c r="A24" s="55" t="s">
        <v>24</v>
      </c>
      <c r="B24" s="34">
        <f>B10+B11+B16+B21+B23+B12+B13+B14</f>
        <v>22321274</v>
      </c>
      <c r="C24" s="55" t="s">
        <v>23</v>
      </c>
      <c r="D24" s="34">
        <f>SUM(D10:D16)</f>
        <v>22321274</v>
      </c>
      <c r="E24" s="18"/>
    </row>
    <row r="25" spans="1:5" s="5" customFormat="1" ht="17.25" customHeight="1">
      <c r="A25" s="56" t="s">
        <v>36</v>
      </c>
      <c r="B25" s="30">
        <v>171373</v>
      </c>
      <c r="C25" s="51" t="s">
        <v>12</v>
      </c>
      <c r="D25" s="31">
        <v>7238260</v>
      </c>
      <c r="E25" s="18"/>
    </row>
    <row r="26" spans="1:5" ht="14.25" customHeight="1">
      <c r="A26" s="49" t="s">
        <v>10</v>
      </c>
      <c r="B26" s="23">
        <v>696199</v>
      </c>
      <c r="C26" s="51" t="s">
        <v>13</v>
      </c>
      <c r="D26" s="31">
        <v>466989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391790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787013</v>
      </c>
      <c r="C29" s="57" t="s">
        <v>34</v>
      </c>
      <c r="D29" s="32">
        <v>5545175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12023288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13707873</v>
      </c>
      <c r="C32" s="55" t="s">
        <v>20</v>
      </c>
      <c r="D32" s="34">
        <f>SUM(D25:D29)</f>
        <v>13707873</v>
      </c>
      <c r="E32" s="8"/>
    </row>
    <row r="33" spans="1:5" ht="25.5" customHeight="1" thickBot="1">
      <c r="A33" s="58" t="s">
        <v>19</v>
      </c>
      <c r="B33" s="35">
        <f>B24+B32</f>
        <v>36029147</v>
      </c>
      <c r="C33" s="58" t="s">
        <v>21</v>
      </c>
      <c r="D33" s="35">
        <f>D24+D32</f>
        <v>36029147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2009-05-05T15:42:44Z</cp:lastPrinted>
  <dcterms:created xsi:type="dcterms:W3CDTF">2001-09-27T07:04:14Z</dcterms:created>
  <dcterms:modified xsi:type="dcterms:W3CDTF">2009-12-07T11:37:54Z</dcterms:modified>
  <cp:category/>
  <cp:version/>
  <cp:contentType/>
  <cp:contentStatus/>
</cp:coreProperties>
</file>