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630" firstSheet="6" activeTab="11"/>
  </bookViews>
  <sheets>
    <sheet name="bev 2010 eredeti" sheetId="1" r:id="rId1"/>
    <sheet name="kiad 2010 eredeti" sheetId="2" r:id="rId2"/>
    <sheet name="bev 2010 febr" sheetId="3" r:id="rId3"/>
    <sheet name="kiad 2010 febr" sheetId="4" r:id="rId4"/>
    <sheet name="bev 2010 ápr" sheetId="5" r:id="rId5"/>
    <sheet name="kiad 2010 ápr" sheetId="6" r:id="rId6"/>
    <sheet name="bev 2010 május" sheetId="7" r:id="rId7"/>
    <sheet name="kiad 2010 május" sheetId="8" r:id="rId8"/>
    <sheet name="bev 2010 június" sheetId="9" r:id="rId9"/>
    <sheet name="kiad 2010 június" sheetId="10" r:id="rId10"/>
    <sheet name="bev 2010 július" sheetId="11" r:id="rId11"/>
    <sheet name="kiad 2010 július" sheetId="12" r:id="rId12"/>
  </sheets>
  <definedNames>
    <definedName name="_xlnm.Print_Titles" localSheetId="4">'bev 2010 ápr'!$1:$6</definedName>
    <definedName name="_xlnm.Print_Titles" localSheetId="0">'bev 2010 eredeti'!$1:$6</definedName>
    <definedName name="_xlnm.Print_Titles" localSheetId="2">'bev 2010 febr'!$1:$6</definedName>
    <definedName name="_xlnm.Print_Titles" localSheetId="10">'bev 2010 július'!$1:$6</definedName>
    <definedName name="_xlnm.Print_Titles" localSheetId="8">'bev 2010 június'!$1:$6</definedName>
    <definedName name="_xlnm.Print_Titles" localSheetId="6">'bev 2010 május'!$1:$6</definedName>
    <definedName name="_xlnm.Print_Titles" localSheetId="5">'kiad 2010 ápr'!$1:$7</definedName>
    <definedName name="_xlnm.Print_Titles" localSheetId="1">'kiad 2010 eredeti'!$1:$7</definedName>
    <definedName name="_xlnm.Print_Titles" localSheetId="3">'kiad 2010 febr'!$1:$7</definedName>
    <definedName name="_xlnm.Print_Titles" localSheetId="11">'kiad 2010 július'!$1:$7</definedName>
    <definedName name="_xlnm.Print_Titles" localSheetId="9">'kiad 2010 június'!$1:$7</definedName>
    <definedName name="_xlnm.Print_Titles" localSheetId="7">'kiad 2010 május'!$1:$7</definedName>
    <definedName name="_xlnm.Print_Area" localSheetId="4">'bev 2010 ápr'!$A$1:$D$225</definedName>
    <definedName name="_xlnm.Print_Area" localSheetId="0">'bev 2010 eredeti'!$A$1:$D$225</definedName>
    <definedName name="_xlnm.Print_Area" localSheetId="2">'bev 2010 febr'!$A$1:$D$225</definedName>
    <definedName name="_xlnm.Print_Area" localSheetId="10">'bev 2010 július'!$A$1:$D$225</definedName>
    <definedName name="_xlnm.Print_Area" localSheetId="8">'bev 2010 június'!$A$1:$D$225</definedName>
    <definedName name="_xlnm.Print_Area" localSheetId="6">'bev 2010 május'!$A$1:$D$225</definedName>
  </definedNames>
  <calcPr fullCalcOnLoad="1"/>
</workbook>
</file>

<file path=xl/sharedStrings.xml><?xml version="1.0" encoding="utf-8"?>
<sst xmlns="http://schemas.openxmlformats.org/spreadsheetml/2006/main" count="2488" uniqueCount="146">
  <si>
    <t xml:space="preserve">A BÉKÉS MEGYEI ÖNKORMÁNYZATI HIVATAL  </t>
  </si>
  <si>
    <t>FELADATONKÉNTI RÉSZLETEZÉSE</t>
  </si>
  <si>
    <t>Adatok E  Ft-ban</t>
  </si>
  <si>
    <t>BEVÉTELEK</t>
  </si>
  <si>
    <t>751 153 szakfeladat</t>
  </si>
  <si>
    <t>Önkormányzatok igazgatási tevékenysége</t>
  </si>
  <si>
    <t>Intézményi működési bevétel</t>
  </si>
  <si>
    <t>Felhalmozási és tőke jellegű bevételek</t>
  </si>
  <si>
    <t>Felügyeleti szervi támogatás</t>
  </si>
  <si>
    <t xml:space="preserve">   </t>
  </si>
  <si>
    <t>fejlesztési célra</t>
  </si>
  <si>
    <t>működési célra</t>
  </si>
  <si>
    <t>Állami támogatás</t>
  </si>
  <si>
    <t>Átvett pénzeszközök</t>
  </si>
  <si>
    <t>Egyéb sajátos bevétel</t>
  </si>
  <si>
    <t>Hitelek, értékpapírok bevételei</t>
  </si>
  <si>
    <t>Pénzforgalom nélküli bevétel</t>
  </si>
  <si>
    <t>Önkormányzatok elszámolásai</t>
  </si>
  <si>
    <t>Önkormányzatok feladatra nem tervezhető elszámolása</t>
  </si>
  <si>
    <t>BEVÉTELEK ÖSSZESEN:</t>
  </si>
  <si>
    <t>KIADÁSOK</t>
  </si>
  <si>
    <t xml:space="preserve">751 153 szakfeladat </t>
  </si>
  <si>
    <t>Személyi juttatások</t>
  </si>
  <si>
    <t>Munkaadókat terhelő járulékok</t>
  </si>
  <si>
    <t>Dologi kiadások</t>
  </si>
  <si>
    <t>Pénzeszközök átadása</t>
  </si>
  <si>
    <t>Ellátottak pénzbeni juttatása</t>
  </si>
  <si>
    <t>Felújítási kiadások</t>
  </si>
  <si>
    <t>Felhalmozási kiadások</t>
  </si>
  <si>
    <t>Hitelek, értékpapírok kiadásai</t>
  </si>
  <si>
    <t>Pénzforgalom nélküli kiadások</t>
  </si>
  <si>
    <t>751 153 szakfeladat kiadásai összesen</t>
  </si>
  <si>
    <t xml:space="preserve">751 472 szakfeladat </t>
  </si>
  <si>
    <t>Területi honvédelmi igazgatási tevékenység</t>
  </si>
  <si>
    <t>751 472 szakfeladat kiadásai összesen</t>
  </si>
  <si>
    <t xml:space="preserve">751 889 szakfeladat </t>
  </si>
  <si>
    <t>Gazdasági és területfejlesztési feladatok</t>
  </si>
  <si>
    <t>751 889 szakfeladat kiadásai összesen</t>
  </si>
  <si>
    <t xml:space="preserve">751 922 szakfeladat </t>
  </si>
  <si>
    <t>751 922 szakfeladat kiadásai összesen</t>
  </si>
  <si>
    <t>Aktív fekvőbeteg ellátás</t>
  </si>
  <si>
    <t>851 121 szakfeladat kiadásai összesen</t>
  </si>
  <si>
    <t>KIADÁSOK ÖSSZESEN</t>
  </si>
  <si>
    <t>Pénzeszközök átadása (int.tám.)</t>
  </si>
  <si>
    <t xml:space="preserve">751 966 szakfeladat </t>
  </si>
  <si>
    <t xml:space="preserve">Dologi kiadások </t>
  </si>
  <si>
    <t>Eredeti előirányzat</t>
  </si>
  <si>
    <t>Hitelek,kölcsönök, értékpapírok bevételei</t>
  </si>
  <si>
    <t>Hitelek, kölcsönök,értékpapírok kiadásai</t>
  </si>
  <si>
    <t>701 015 szakfeladat</t>
  </si>
  <si>
    <t>701 015 szakfeladat kiadásai összesen</t>
  </si>
  <si>
    <t>Saját vagy bérelt ingatlan hasznosítása</t>
  </si>
  <si>
    <t>Szakfeladatok összesen</t>
  </si>
  <si>
    <t>Szakfeladatok öszesen</t>
  </si>
  <si>
    <t>701 015 szakfeladat bevételei összesen</t>
  </si>
  <si>
    <t>751 153 szakfeladat bevételei összesen</t>
  </si>
  <si>
    <t>751 889 szakfeladat bevételei összesen</t>
  </si>
  <si>
    <t>751 966 szakfeladat bevételei összesen</t>
  </si>
  <si>
    <t>Szakfeladatok bevételei összesen</t>
  </si>
  <si>
    <t>921 617 szakfeladat</t>
  </si>
  <si>
    <t>Színházi tevékenység (Ibsen Palota)</t>
  </si>
  <si>
    <t xml:space="preserve">921 617 szakfeladat </t>
  </si>
  <si>
    <t>Színházi tevékenység</t>
  </si>
  <si>
    <t>felhalmozási célú</t>
  </si>
  <si>
    <t>működési célú</t>
  </si>
  <si>
    <t>felhalmozási célra</t>
  </si>
  <si>
    <t>851 121 szakfeladat</t>
  </si>
  <si>
    <t>851 121 szakfeladat bevételei összesen</t>
  </si>
  <si>
    <t>921 617 szakfeladat kiadásai összesen</t>
  </si>
  <si>
    <t>921 617  szakfeladat bevételei összesen</t>
  </si>
  <si>
    <t xml:space="preserve">751 164 szakfeladat </t>
  </si>
  <si>
    <t>Területi kisebbségi önkormányzatok igazgatási tevékenysége</t>
  </si>
  <si>
    <t>751 164 szakfeladat</t>
  </si>
  <si>
    <t>751 164 szakfeladat bevételei összesen</t>
  </si>
  <si>
    <t>751 164 szakfeladat kiadásai összesen</t>
  </si>
  <si>
    <t>Levéltári tevékenység</t>
  </si>
  <si>
    <t xml:space="preserve"> </t>
  </si>
  <si>
    <t>802 177 szakfeladat</t>
  </si>
  <si>
    <t>Nappali rendszerű szakközépiskolai nevelés, oktatás</t>
  </si>
  <si>
    <t>802177 szakfeladat bevételei összesen</t>
  </si>
  <si>
    <t>802177 szakfeladat</t>
  </si>
  <si>
    <t>802177 szakfeladat kiadásai összesen</t>
  </si>
  <si>
    <t>923314 szakfeladat kiadásai összesen</t>
  </si>
  <si>
    <t>923127 szakfeladat</t>
  </si>
  <si>
    <t>Közművelődési, könyvtári tevékenység</t>
  </si>
  <si>
    <t>923127 szakfeladat kiadásai összesen</t>
  </si>
  <si>
    <t>802241 szakfeladat</t>
  </si>
  <si>
    <t>802241 szakfeladat kiadásai összesen</t>
  </si>
  <si>
    <t>Nappali rendszerű szakképesítés megszerzésére felkészítő iskolai oktatás</t>
  </si>
  <si>
    <t>751 472  szakfeladat bevételei összesen</t>
  </si>
  <si>
    <t>751 175 szakfeladat</t>
  </si>
  <si>
    <t>Országgyűlési képviselő-választás</t>
  </si>
  <si>
    <t>751 175 szakfeladat bevételei összesen</t>
  </si>
  <si>
    <t xml:space="preserve">751 175 szakfeladat </t>
  </si>
  <si>
    <t>751 175 szakfeladat kiadásai összesen</t>
  </si>
  <si>
    <t>2010. ÉVI BEVÉTELEINEK ÉS KIADÁSAINAK</t>
  </si>
  <si>
    <t>682001, 682002 szakfeladat</t>
  </si>
  <si>
    <t>Lakóingatlan vagy nem lakóingatlan bérbeadása, üzemeltetése</t>
  </si>
  <si>
    <t>682001, 682002 szakfeladat bevételei összesen</t>
  </si>
  <si>
    <t>841126 szakfeladat</t>
  </si>
  <si>
    <t>Önkormányzatok és többcélú kistérségi társulások igazgatási tevékenysége</t>
  </si>
  <si>
    <t>841126 szakfeladat bevételei összesen</t>
  </si>
  <si>
    <t>841125 szakfeladat</t>
  </si>
  <si>
    <t>841125 szakfeladat bevételei összesen</t>
  </si>
  <si>
    <t>841114 szakfeladat</t>
  </si>
  <si>
    <t>Országgyűlési képviselő-választáshoz kapcsolódó tevékenységek</t>
  </si>
  <si>
    <t>841114 szakfeladat bevételei összesen</t>
  </si>
  <si>
    <t xml:space="preserve">842201 szakfeladat </t>
  </si>
  <si>
    <t>842201  szakfeladat bevételei összesen</t>
  </si>
  <si>
    <t>Védelmi feladatok központi igazgatása és szabályozása</t>
  </si>
  <si>
    <t xml:space="preserve">841325 szakfeladat </t>
  </si>
  <si>
    <t>841325 szakfeladat bevételei összesen</t>
  </si>
  <si>
    <t>Építésügy, területpolitika területi igazgatása és szabályozása</t>
  </si>
  <si>
    <t>861001 szakfeladat</t>
  </si>
  <si>
    <t>861001 szakfeladat bevételei összesen</t>
  </si>
  <si>
    <t>Fekvőbetegek aktív ellátása</t>
  </si>
  <si>
    <t>853121 szakfeladat</t>
  </si>
  <si>
    <t>853121 szakfeladat bevételei összesen</t>
  </si>
  <si>
    <t>Nappali rendszerű szakközépiskolai oktatás</t>
  </si>
  <si>
    <t xml:space="preserve">900113 szakfeladat </t>
  </si>
  <si>
    <t>Kőszínházak tevékenysége</t>
  </si>
  <si>
    <t>900113  szakfeladat bevételei összesen</t>
  </si>
  <si>
    <t>682001, 682002 szakfeladat kiadásai összesen</t>
  </si>
  <si>
    <t>841126 szakfeladat kiadásai összesen</t>
  </si>
  <si>
    <t>841125 szakfeladat kiadásai összesen</t>
  </si>
  <si>
    <t>841114 szakfeladat kiadásai összesen</t>
  </si>
  <si>
    <t>842201 szakfeladat kiadásai összesen</t>
  </si>
  <si>
    <t>841325 szakfeladat kiadásai összesen</t>
  </si>
  <si>
    <t xml:space="preserve">841901 szakfeladat </t>
  </si>
  <si>
    <t>853121 szakfeladat kiadásai összesen</t>
  </si>
  <si>
    <t>861001 szakfeladat kiadásai összesen</t>
  </si>
  <si>
    <t>900113 szakfeladat kiadásai összesen</t>
  </si>
  <si>
    <t>910111, 910121 szakfeladat</t>
  </si>
  <si>
    <t>Nemzeti könyvtári feladatok, Könyvtári állomány gyarapítása, nyilvántartása</t>
  </si>
  <si>
    <t>910111, 910121 szakfeladat kiadásai összesen</t>
  </si>
  <si>
    <t>910131 szakfeladat</t>
  </si>
  <si>
    <t>Levéltári állomány gyarapítása, kezelése és védelme</t>
  </si>
  <si>
    <t>910131 szakfeladat kiadásai összesen</t>
  </si>
  <si>
    <t xml:space="preserve">841907 szakfeladat </t>
  </si>
  <si>
    <t>Önkormányzatok elszámolásai a költségvetési szervekkel</t>
  </si>
  <si>
    <t>841907 szakfeladat kiadásai összesen</t>
  </si>
  <si>
    <t>Önkormányzatok, valamint többcélú kistérségi társulások elszámolása</t>
  </si>
  <si>
    <t>841901 szakfeladat bevételei összesen</t>
  </si>
  <si>
    <t>856091 szakfeladat</t>
  </si>
  <si>
    <t>Szakképzési és felnőttképzési támogatások</t>
  </si>
  <si>
    <t>856091 szakfeladat kiadásai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</si>
</sst>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2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7"/>
  <sheetViews>
    <sheetView view="pageBreakPreview" zoomScaleNormal="75" zoomScaleSheetLayoutView="100" workbookViewId="0" topLeftCell="A1">
      <selection activeCell="A8" sqref="A8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5" width="9" style="28" customWidth="1"/>
    <col min="6" max="6" width="8.09765625" style="9" customWidth="1"/>
    <col min="7" max="16384" width="9" style="9" customWidth="1"/>
  </cols>
  <sheetData>
    <row r="1" spans="1:4" ht="18.75">
      <c r="A1" s="8" t="s">
        <v>0</v>
      </c>
      <c r="B1" s="8"/>
      <c r="C1" s="8"/>
      <c r="D1" s="27"/>
    </row>
    <row r="2" spans="1:4" ht="18.75">
      <c r="A2" s="8" t="s">
        <v>95</v>
      </c>
      <c r="B2" s="8"/>
      <c r="C2" s="8"/>
      <c r="D2" s="27"/>
    </row>
    <row r="3" spans="1:5" ht="18.75">
      <c r="A3" s="8" t="s">
        <v>1</v>
      </c>
      <c r="B3" s="8"/>
      <c r="C3" s="8"/>
      <c r="D3" s="27"/>
      <c r="E3" s="29"/>
    </row>
    <row r="4" ht="15.75">
      <c r="E4" s="30"/>
    </row>
    <row r="5" spans="1:5" ht="18.75">
      <c r="A5" s="31"/>
      <c r="D5" s="32" t="s">
        <v>2</v>
      </c>
      <c r="E5" s="29"/>
    </row>
    <row r="6" spans="1:5" ht="18.75">
      <c r="A6" s="33" t="s">
        <v>3</v>
      </c>
      <c r="B6" s="34"/>
      <c r="C6" s="10" t="s">
        <v>46</v>
      </c>
      <c r="D6" s="10"/>
      <c r="E6" s="29"/>
    </row>
    <row r="7" spans="1:5" ht="18.75">
      <c r="A7" s="35"/>
      <c r="B7" s="11"/>
      <c r="C7" s="11"/>
      <c r="D7" s="11"/>
      <c r="E7" s="29"/>
    </row>
    <row r="8" spans="1:5" s="17" customFormat="1" ht="12.75">
      <c r="A8" s="25" t="s">
        <v>49</v>
      </c>
      <c r="B8" s="6"/>
      <c r="C8" s="6"/>
      <c r="D8" s="6"/>
      <c r="E8" s="36"/>
    </row>
    <row r="9" spans="1:5" s="17" customFormat="1" ht="12.75">
      <c r="A9" s="3"/>
      <c r="B9" s="3" t="s">
        <v>51</v>
      </c>
      <c r="C9" s="12"/>
      <c r="D9" s="16"/>
      <c r="E9" s="36"/>
    </row>
    <row r="10" spans="1:5" s="17" customFormat="1" ht="12.75">
      <c r="A10" s="1"/>
      <c r="B10" s="1"/>
      <c r="C10" s="13"/>
      <c r="D10" s="4"/>
      <c r="E10" s="36"/>
    </row>
    <row r="11" spans="1:5" s="17" customFormat="1" ht="12.75">
      <c r="A11" s="4" t="s">
        <v>6</v>
      </c>
      <c r="B11" s="4"/>
      <c r="C11" s="14">
        <v>28669</v>
      </c>
      <c r="D11" s="4"/>
      <c r="E11" s="36"/>
    </row>
    <row r="12" spans="1:5" s="17" customFormat="1" ht="12.75">
      <c r="A12" s="4" t="s">
        <v>7</v>
      </c>
      <c r="B12" s="4"/>
      <c r="C12" s="14"/>
      <c r="D12" s="4"/>
      <c r="E12" s="36"/>
    </row>
    <row r="13" spans="1:5" s="17" customFormat="1" ht="12.75">
      <c r="A13" s="4" t="s">
        <v>8</v>
      </c>
      <c r="B13" s="4"/>
      <c r="C13" s="14"/>
      <c r="D13" s="4"/>
      <c r="E13" s="36"/>
    </row>
    <row r="14" spans="1:5" s="17" customFormat="1" ht="12.75">
      <c r="A14" s="4" t="s">
        <v>9</v>
      </c>
      <c r="B14" s="4" t="s">
        <v>10</v>
      </c>
      <c r="C14" s="14"/>
      <c r="D14" s="4"/>
      <c r="E14" s="36"/>
    </row>
    <row r="15" spans="1:5" s="17" customFormat="1" ht="12.75">
      <c r="A15" s="4"/>
      <c r="B15" s="4" t="s">
        <v>11</v>
      </c>
      <c r="C15" s="14"/>
      <c r="D15" s="4"/>
      <c r="E15" s="36"/>
    </row>
    <row r="16" spans="1:5" s="17" customFormat="1" ht="12.75">
      <c r="A16" s="4" t="s">
        <v>12</v>
      </c>
      <c r="B16" s="4"/>
      <c r="C16" s="14"/>
      <c r="D16" s="4"/>
      <c r="E16" s="36"/>
    </row>
    <row r="17" spans="1:5" s="17" customFormat="1" ht="12.75">
      <c r="A17" s="4" t="s">
        <v>13</v>
      </c>
      <c r="B17" s="4"/>
      <c r="C17" s="14"/>
      <c r="D17" s="4"/>
      <c r="E17" s="36"/>
    </row>
    <row r="18" spans="1:5" s="17" customFormat="1" ht="12.75">
      <c r="A18" s="4"/>
      <c r="B18" s="4" t="s">
        <v>10</v>
      </c>
      <c r="C18" s="14"/>
      <c r="D18" s="4"/>
      <c r="E18" s="36"/>
    </row>
    <row r="19" spans="1:5" s="17" customFormat="1" ht="12.75">
      <c r="A19" s="4"/>
      <c r="B19" s="4" t="s">
        <v>11</v>
      </c>
      <c r="C19" s="14"/>
      <c r="D19" s="4"/>
      <c r="E19" s="36"/>
    </row>
    <row r="20" spans="1:5" s="17" customFormat="1" ht="12.75">
      <c r="A20" s="4" t="s">
        <v>14</v>
      </c>
      <c r="B20" s="4"/>
      <c r="C20" s="14"/>
      <c r="D20" s="4"/>
      <c r="E20" s="36"/>
    </row>
    <row r="21" spans="1:5" s="17" customFormat="1" ht="12.75">
      <c r="A21" s="4" t="s">
        <v>15</v>
      </c>
      <c r="B21" s="4"/>
      <c r="C21" s="14"/>
      <c r="D21" s="4"/>
      <c r="E21" s="36"/>
    </row>
    <row r="22" spans="1:5" s="17" customFormat="1" ht="12.75">
      <c r="A22" s="4" t="s">
        <v>16</v>
      </c>
      <c r="B22" s="4"/>
      <c r="C22" s="14"/>
      <c r="D22" s="4"/>
      <c r="E22" s="36"/>
    </row>
    <row r="23" spans="1:5" s="17" customFormat="1" ht="12.75">
      <c r="A23" s="4"/>
      <c r="B23" s="4" t="s">
        <v>10</v>
      </c>
      <c r="C23" s="14"/>
      <c r="D23" s="4"/>
      <c r="E23" s="36"/>
    </row>
    <row r="24" spans="1:5" s="17" customFormat="1" ht="12.75">
      <c r="A24" s="4"/>
      <c r="B24" s="4" t="s">
        <v>11</v>
      </c>
      <c r="C24" s="14"/>
      <c r="D24" s="4"/>
      <c r="E24" s="36"/>
    </row>
    <row r="25" spans="1:5" s="17" customFormat="1" ht="12.75">
      <c r="A25" s="2" t="s">
        <v>54</v>
      </c>
      <c r="B25" s="2"/>
      <c r="C25" s="7">
        <f>SUM(C11:C24)</f>
        <v>28669</v>
      </c>
      <c r="D25" s="5"/>
      <c r="E25" s="36"/>
    </row>
    <row r="26" spans="1:5" s="17" customFormat="1" ht="12.75">
      <c r="A26" s="1"/>
      <c r="B26" s="1"/>
      <c r="C26" s="13"/>
      <c r="D26" s="4"/>
      <c r="E26" s="36"/>
    </row>
    <row r="27" spans="1:5" s="17" customFormat="1" ht="12.75">
      <c r="A27" s="1"/>
      <c r="B27" s="1"/>
      <c r="C27" s="12" t="s">
        <v>76</v>
      </c>
      <c r="D27" s="16"/>
      <c r="E27" s="36"/>
    </row>
    <row r="28" spans="1:5" ht="18.75">
      <c r="A28" s="25" t="s">
        <v>4</v>
      </c>
      <c r="B28" s="6"/>
      <c r="C28" s="4"/>
      <c r="D28" s="4"/>
      <c r="E28" s="29"/>
    </row>
    <row r="29" spans="1:5" ht="15.75" customHeight="1">
      <c r="A29" s="3"/>
      <c r="B29" s="3" t="s">
        <v>5</v>
      </c>
      <c r="C29" s="16"/>
      <c r="D29" s="16"/>
      <c r="E29" s="29"/>
    </row>
    <row r="30" spans="1:5" ht="18.75">
      <c r="A30" s="4"/>
      <c r="B30" s="4"/>
      <c r="C30" s="4"/>
      <c r="D30" s="4"/>
      <c r="E30" s="29"/>
    </row>
    <row r="31" spans="1:5" s="17" customFormat="1" ht="12.75">
      <c r="A31" s="4" t="s">
        <v>6</v>
      </c>
      <c r="B31" s="4"/>
      <c r="C31" s="14">
        <v>196949</v>
      </c>
      <c r="D31" s="4"/>
      <c r="E31" s="36"/>
    </row>
    <row r="32" spans="1:5" s="17" customFormat="1" ht="12.75">
      <c r="A32" s="4" t="s">
        <v>7</v>
      </c>
      <c r="B32" s="4"/>
      <c r="C32" s="14"/>
      <c r="D32" s="4"/>
      <c r="E32" s="36"/>
    </row>
    <row r="33" spans="1:5" s="17" customFormat="1" ht="12.75">
      <c r="A33" s="4" t="s">
        <v>8</v>
      </c>
      <c r="B33" s="4"/>
      <c r="C33" s="14"/>
      <c r="D33" s="4"/>
      <c r="E33" s="36"/>
    </row>
    <row r="34" spans="1:5" s="17" customFormat="1" ht="12.75">
      <c r="A34" s="4" t="s">
        <v>9</v>
      </c>
      <c r="B34" s="4" t="s">
        <v>10</v>
      </c>
      <c r="C34" s="14"/>
      <c r="D34" s="4"/>
      <c r="E34" s="36"/>
    </row>
    <row r="35" spans="1:5" s="17" customFormat="1" ht="12.75">
      <c r="A35" s="4"/>
      <c r="B35" s="4" t="s">
        <v>11</v>
      </c>
      <c r="C35" s="14"/>
      <c r="D35" s="4"/>
      <c r="E35" s="36"/>
    </row>
    <row r="36" spans="1:5" s="17" customFormat="1" ht="12.75">
      <c r="A36" s="4" t="s">
        <v>12</v>
      </c>
      <c r="B36" s="4"/>
      <c r="C36" s="14"/>
      <c r="D36" s="4"/>
      <c r="E36" s="36"/>
    </row>
    <row r="37" spans="1:5" s="17" customFormat="1" ht="12.75">
      <c r="A37" s="4" t="s">
        <v>13</v>
      </c>
      <c r="B37" s="4"/>
      <c r="C37" s="14"/>
      <c r="D37" s="4"/>
      <c r="E37" s="36"/>
    </row>
    <row r="38" spans="1:5" s="17" customFormat="1" ht="12.75">
      <c r="A38" s="4"/>
      <c r="B38" s="4" t="s">
        <v>10</v>
      </c>
      <c r="C38" s="14">
        <v>29683</v>
      </c>
      <c r="D38" s="4"/>
      <c r="E38" s="36"/>
    </row>
    <row r="39" spans="1:5" s="17" customFormat="1" ht="12.75">
      <c r="A39" s="4"/>
      <c r="B39" s="4" t="s">
        <v>11</v>
      </c>
      <c r="C39" s="14">
        <v>528600</v>
      </c>
      <c r="D39" s="4"/>
      <c r="E39" s="36"/>
    </row>
    <row r="40" spans="1:5" s="17" customFormat="1" ht="12.75">
      <c r="A40" s="4" t="s">
        <v>14</v>
      </c>
      <c r="B40" s="4"/>
      <c r="C40" s="14"/>
      <c r="D40" s="4"/>
      <c r="E40" s="36"/>
    </row>
    <row r="41" spans="1:5" s="17" customFormat="1" ht="12.75">
      <c r="A41" s="4" t="s">
        <v>47</v>
      </c>
      <c r="B41" s="4"/>
      <c r="C41" s="14">
        <v>1840000</v>
      </c>
      <c r="D41" s="4"/>
      <c r="E41" s="36"/>
    </row>
    <row r="42" spans="1:5" s="17" customFormat="1" ht="12.75">
      <c r="A42" s="4" t="s">
        <v>16</v>
      </c>
      <c r="B42" s="4"/>
      <c r="C42" s="14"/>
      <c r="D42" s="4"/>
      <c r="E42" s="36"/>
    </row>
    <row r="43" spans="1:5" s="17" customFormat="1" ht="12.75">
      <c r="A43" s="4"/>
      <c r="B43" s="4" t="s">
        <v>10</v>
      </c>
      <c r="C43" s="14">
        <v>2927185</v>
      </c>
      <c r="D43" s="4"/>
      <c r="E43" s="36"/>
    </row>
    <row r="44" spans="1:5" s="17" customFormat="1" ht="12.75">
      <c r="A44" s="4"/>
      <c r="B44" s="4" t="s">
        <v>11</v>
      </c>
      <c r="C44" s="14">
        <v>475558</v>
      </c>
      <c r="D44" s="4"/>
      <c r="E44" s="36"/>
    </row>
    <row r="45" spans="1:5" s="17" customFormat="1" ht="12.75">
      <c r="A45" s="2" t="s">
        <v>55</v>
      </c>
      <c r="B45" s="2"/>
      <c r="C45" s="7">
        <f>SUM(C31:C44)</f>
        <v>5997975</v>
      </c>
      <c r="D45" s="5"/>
      <c r="E45" s="36"/>
    </row>
    <row r="46" spans="1:5" s="17" customFormat="1" ht="12.75">
      <c r="A46" s="1"/>
      <c r="B46" s="1"/>
      <c r="C46" s="13"/>
      <c r="D46" s="4"/>
      <c r="E46" s="36"/>
    </row>
    <row r="47" spans="1:5" s="17" customFormat="1" ht="12.75">
      <c r="A47" s="1"/>
      <c r="B47" s="1"/>
      <c r="C47" s="12"/>
      <c r="D47" s="16"/>
      <c r="E47" s="36"/>
    </row>
    <row r="48" spans="1:5" s="17" customFormat="1" ht="12.75">
      <c r="A48" s="25" t="s">
        <v>72</v>
      </c>
      <c r="B48" s="6"/>
      <c r="C48" s="4"/>
      <c r="D48" s="4"/>
      <c r="E48" s="36"/>
    </row>
    <row r="49" spans="1:5" s="17" customFormat="1" ht="12.75">
      <c r="A49" s="3"/>
      <c r="B49" s="3" t="s">
        <v>71</v>
      </c>
      <c r="C49" s="16"/>
      <c r="D49" s="16"/>
      <c r="E49" s="36"/>
    </row>
    <row r="50" spans="1:5" s="17" customFormat="1" ht="12.75">
      <c r="A50" s="4"/>
      <c r="B50" s="4"/>
      <c r="C50" s="4"/>
      <c r="D50" s="4"/>
      <c r="E50" s="36"/>
    </row>
    <row r="51" spans="1:5" s="17" customFormat="1" ht="12.75">
      <c r="A51" s="4" t="s">
        <v>6</v>
      </c>
      <c r="B51" s="4"/>
      <c r="C51" s="14"/>
      <c r="D51" s="4"/>
      <c r="E51" s="36"/>
    </row>
    <row r="52" spans="1:5" s="17" customFormat="1" ht="12.75">
      <c r="A52" s="4" t="s">
        <v>7</v>
      </c>
      <c r="B52" s="4"/>
      <c r="C52" s="14"/>
      <c r="D52" s="4"/>
      <c r="E52" s="36"/>
    </row>
    <row r="53" spans="1:5" s="17" customFormat="1" ht="12.75">
      <c r="A53" s="4" t="s">
        <v>8</v>
      </c>
      <c r="B53" s="4"/>
      <c r="C53" s="14"/>
      <c r="D53" s="4"/>
      <c r="E53" s="36"/>
    </row>
    <row r="54" spans="1:5" s="17" customFormat="1" ht="12.75">
      <c r="A54" s="4" t="s">
        <v>9</v>
      </c>
      <c r="B54" s="4" t="s">
        <v>10</v>
      </c>
      <c r="C54" s="14"/>
      <c r="D54" s="4"/>
      <c r="E54" s="36"/>
    </row>
    <row r="55" spans="1:5" s="17" customFormat="1" ht="12.75">
      <c r="A55" s="4"/>
      <c r="B55" s="4" t="s">
        <v>11</v>
      </c>
      <c r="C55" s="14"/>
      <c r="D55" s="4"/>
      <c r="E55" s="36"/>
    </row>
    <row r="56" spans="1:5" s="17" customFormat="1" ht="12.75">
      <c r="A56" s="4" t="s">
        <v>12</v>
      </c>
      <c r="B56" s="4"/>
      <c r="C56" s="14"/>
      <c r="D56" s="4"/>
      <c r="E56" s="36"/>
    </row>
    <row r="57" spans="1:5" s="17" customFormat="1" ht="12.75">
      <c r="A57" s="4" t="s">
        <v>13</v>
      </c>
      <c r="B57" s="4"/>
      <c r="C57" s="14"/>
      <c r="D57" s="4"/>
      <c r="E57" s="36"/>
    </row>
    <row r="58" spans="1:5" s="17" customFormat="1" ht="12.75">
      <c r="A58" s="4"/>
      <c r="B58" s="4" t="s">
        <v>10</v>
      </c>
      <c r="C58" s="14"/>
      <c r="D58" s="4"/>
      <c r="E58" s="36"/>
    </row>
    <row r="59" spans="1:5" s="17" customFormat="1" ht="12.75">
      <c r="A59" s="4"/>
      <c r="B59" s="4" t="s">
        <v>11</v>
      </c>
      <c r="C59" s="14">
        <v>2961</v>
      </c>
      <c r="D59" s="4"/>
      <c r="E59" s="36"/>
    </row>
    <row r="60" spans="1:5" s="17" customFormat="1" ht="12.75">
      <c r="A60" s="4" t="s">
        <v>14</v>
      </c>
      <c r="B60" s="4"/>
      <c r="C60" s="14"/>
      <c r="D60" s="4"/>
      <c r="E60" s="36"/>
    </row>
    <row r="61" spans="1:5" s="17" customFormat="1" ht="12.75">
      <c r="A61" s="4" t="s">
        <v>47</v>
      </c>
      <c r="B61" s="4"/>
      <c r="C61" s="14"/>
      <c r="D61" s="4"/>
      <c r="E61" s="36"/>
    </row>
    <row r="62" spans="1:5" s="17" customFormat="1" ht="12.75">
      <c r="A62" s="4" t="s">
        <v>16</v>
      </c>
      <c r="B62" s="4"/>
      <c r="C62" s="14"/>
      <c r="D62" s="4"/>
      <c r="E62" s="36"/>
    </row>
    <row r="63" spans="1:5" s="17" customFormat="1" ht="12.75">
      <c r="A63" s="4"/>
      <c r="B63" s="4" t="s">
        <v>10</v>
      </c>
      <c r="C63" s="14"/>
      <c r="D63" s="4"/>
      <c r="E63" s="36"/>
    </row>
    <row r="64" spans="1:5" s="17" customFormat="1" ht="12.75">
      <c r="A64" s="4"/>
      <c r="B64" s="4" t="s">
        <v>11</v>
      </c>
      <c r="C64" s="14"/>
      <c r="D64" s="4"/>
      <c r="E64" s="36"/>
    </row>
    <row r="65" spans="1:5" s="17" customFormat="1" ht="12.75">
      <c r="A65" s="2" t="s">
        <v>73</v>
      </c>
      <c r="B65" s="2"/>
      <c r="C65" s="7">
        <f>SUM(C51:C64)</f>
        <v>2961</v>
      </c>
      <c r="D65" s="5"/>
      <c r="E65" s="36"/>
    </row>
    <row r="66" spans="1:5" s="17" customFormat="1" ht="12.75">
      <c r="A66" s="25"/>
      <c r="B66" s="25"/>
      <c r="C66" s="15"/>
      <c r="D66" s="6"/>
      <c r="E66" s="36"/>
    </row>
    <row r="67" spans="1:5" s="17" customFormat="1" ht="12.75">
      <c r="A67" s="25" t="s">
        <v>90</v>
      </c>
      <c r="B67" s="6"/>
      <c r="C67" s="6"/>
      <c r="D67" s="6"/>
      <c r="E67" s="36"/>
    </row>
    <row r="68" spans="1:5" s="17" customFormat="1" ht="12.75">
      <c r="A68" s="3"/>
      <c r="B68" s="3" t="s">
        <v>91</v>
      </c>
      <c r="C68" s="16"/>
      <c r="D68" s="16"/>
      <c r="E68" s="36"/>
    </row>
    <row r="69" spans="1:5" s="17" customFormat="1" ht="12.75">
      <c r="A69" s="4"/>
      <c r="B69" s="4"/>
      <c r="C69" s="4"/>
      <c r="D69" s="4"/>
      <c r="E69" s="36"/>
    </row>
    <row r="70" spans="1:5" s="17" customFormat="1" ht="12.75">
      <c r="A70" s="4" t="s">
        <v>6</v>
      </c>
      <c r="B70" s="4"/>
      <c r="C70" s="14"/>
      <c r="D70" s="4"/>
      <c r="E70" s="36"/>
    </row>
    <row r="71" spans="1:5" s="17" customFormat="1" ht="12.75">
      <c r="A71" s="4" t="s">
        <v>7</v>
      </c>
      <c r="B71" s="4"/>
      <c r="C71" s="14"/>
      <c r="D71" s="4"/>
      <c r="E71" s="36"/>
    </row>
    <row r="72" spans="1:5" s="17" customFormat="1" ht="12.75">
      <c r="A72" s="4" t="s">
        <v>8</v>
      </c>
      <c r="B72" s="4"/>
      <c r="C72" s="14"/>
      <c r="D72" s="4"/>
      <c r="E72" s="36"/>
    </row>
    <row r="73" spans="1:5" s="17" customFormat="1" ht="12.75">
      <c r="A73" s="4" t="s">
        <v>9</v>
      </c>
      <c r="B73" s="4" t="s">
        <v>10</v>
      </c>
      <c r="C73" s="14"/>
      <c r="D73" s="4"/>
      <c r="E73" s="36"/>
    </row>
    <row r="74" spans="1:5" s="17" customFormat="1" ht="12.75">
      <c r="A74" s="4"/>
      <c r="B74" s="4" t="s">
        <v>11</v>
      </c>
      <c r="C74" s="14"/>
      <c r="D74" s="4"/>
      <c r="E74" s="36"/>
    </row>
    <row r="75" spans="1:5" s="17" customFormat="1" ht="12.75">
      <c r="A75" s="4" t="s">
        <v>12</v>
      </c>
      <c r="B75" s="4"/>
      <c r="C75" s="14"/>
      <c r="D75" s="4"/>
      <c r="E75" s="36"/>
    </row>
    <row r="76" spans="1:5" s="17" customFormat="1" ht="12.75">
      <c r="A76" s="4" t="s">
        <v>13</v>
      </c>
      <c r="B76" s="4"/>
      <c r="C76" s="14"/>
      <c r="D76" s="4"/>
      <c r="E76" s="36"/>
    </row>
    <row r="77" spans="1:5" s="17" customFormat="1" ht="12.75">
      <c r="A77" s="4"/>
      <c r="B77" s="4" t="s">
        <v>10</v>
      </c>
      <c r="C77" s="14"/>
      <c r="D77" s="4"/>
      <c r="E77" s="36"/>
    </row>
    <row r="78" spans="1:5" s="17" customFormat="1" ht="12.75">
      <c r="A78" s="4"/>
      <c r="B78" s="4" t="s">
        <v>11</v>
      </c>
      <c r="C78" s="14"/>
      <c r="D78" s="4"/>
      <c r="E78" s="36"/>
    </row>
    <row r="79" spans="1:5" s="17" customFormat="1" ht="12.75">
      <c r="A79" s="4" t="s">
        <v>14</v>
      </c>
      <c r="B79" s="4"/>
      <c r="C79" s="14"/>
      <c r="D79" s="4"/>
      <c r="E79" s="36"/>
    </row>
    <row r="80" spans="1:5" s="17" customFormat="1" ht="12.75">
      <c r="A80" s="4" t="s">
        <v>47</v>
      </c>
      <c r="B80" s="4"/>
      <c r="C80" s="14"/>
      <c r="D80" s="4"/>
      <c r="E80" s="36"/>
    </row>
    <row r="81" spans="1:5" s="17" customFormat="1" ht="12.75">
      <c r="A81" s="4" t="s">
        <v>16</v>
      </c>
      <c r="B81" s="4"/>
      <c r="C81" s="14"/>
      <c r="D81" s="4"/>
      <c r="E81" s="36"/>
    </row>
    <row r="82" spans="1:5" s="17" customFormat="1" ht="12.75">
      <c r="A82" s="4"/>
      <c r="B82" s="4" t="s">
        <v>10</v>
      </c>
      <c r="C82" s="14"/>
      <c r="D82" s="4"/>
      <c r="E82" s="36"/>
    </row>
    <row r="83" spans="1:5" s="17" customFormat="1" ht="12.75">
      <c r="A83" s="4"/>
      <c r="B83" s="4" t="s">
        <v>11</v>
      </c>
      <c r="C83" s="14"/>
      <c r="D83" s="4"/>
      <c r="E83" s="36"/>
    </row>
    <row r="84" spans="1:5" s="17" customFormat="1" ht="12.75">
      <c r="A84" s="2" t="s">
        <v>92</v>
      </c>
      <c r="B84" s="2"/>
      <c r="C84" s="7">
        <f>SUM(C70:C83)</f>
        <v>0</v>
      </c>
      <c r="D84" s="5"/>
      <c r="E84" s="36"/>
    </row>
    <row r="85" spans="1:5" s="17" customFormat="1" ht="12.75">
      <c r="A85" s="25"/>
      <c r="B85" s="25"/>
      <c r="C85" s="15"/>
      <c r="D85" s="6"/>
      <c r="E85" s="36"/>
    </row>
    <row r="86" spans="1:5" s="17" customFormat="1" ht="12.75">
      <c r="A86" s="1"/>
      <c r="B86" s="1"/>
      <c r="C86" s="13"/>
      <c r="D86" s="4"/>
      <c r="E86" s="36"/>
    </row>
    <row r="87" spans="1:5" s="17" customFormat="1" ht="12.75">
      <c r="A87" s="25" t="s">
        <v>32</v>
      </c>
      <c r="B87" s="6"/>
      <c r="C87" s="6"/>
      <c r="D87" s="6"/>
      <c r="E87" s="36"/>
    </row>
    <row r="88" spans="1:5" s="17" customFormat="1" ht="15.75">
      <c r="A88" s="3"/>
      <c r="B88" s="26" t="s">
        <v>33</v>
      </c>
      <c r="C88" s="16"/>
      <c r="D88" s="16"/>
      <c r="E88" s="36"/>
    </row>
    <row r="89" spans="1:5" s="17" customFormat="1" ht="12.75">
      <c r="A89" s="4"/>
      <c r="B89" s="4"/>
      <c r="C89" s="4"/>
      <c r="D89" s="4"/>
      <c r="E89" s="36"/>
    </row>
    <row r="90" spans="1:5" s="17" customFormat="1" ht="12.75">
      <c r="A90" s="4" t="s">
        <v>6</v>
      </c>
      <c r="B90" s="4"/>
      <c r="C90" s="14"/>
      <c r="D90" s="4"/>
      <c r="E90" s="36"/>
    </row>
    <row r="91" spans="1:5" s="17" customFormat="1" ht="12.75">
      <c r="A91" s="4" t="s">
        <v>7</v>
      </c>
      <c r="B91" s="4"/>
      <c r="C91" s="14"/>
      <c r="D91" s="4"/>
      <c r="E91" s="36"/>
    </row>
    <row r="92" spans="1:5" s="17" customFormat="1" ht="12.75">
      <c r="A92" s="4" t="s">
        <v>8</v>
      </c>
      <c r="B92" s="4"/>
      <c r="C92" s="14"/>
      <c r="D92" s="4"/>
      <c r="E92" s="36"/>
    </row>
    <row r="93" spans="1:5" s="17" customFormat="1" ht="12.75">
      <c r="A93" s="4" t="s">
        <v>9</v>
      </c>
      <c r="B93" s="4" t="s">
        <v>10</v>
      </c>
      <c r="C93" s="14"/>
      <c r="D93" s="4"/>
      <c r="E93" s="36"/>
    </row>
    <row r="94" spans="1:5" s="17" customFormat="1" ht="12.75">
      <c r="A94" s="4"/>
      <c r="B94" s="4" t="s">
        <v>11</v>
      </c>
      <c r="C94" s="14"/>
      <c r="D94" s="4"/>
      <c r="E94" s="36"/>
    </row>
    <row r="95" spans="1:5" s="17" customFormat="1" ht="12.75">
      <c r="A95" s="4" t="s">
        <v>12</v>
      </c>
      <c r="B95" s="4"/>
      <c r="C95" s="14"/>
      <c r="D95" s="4"/>
      <c r="E95" s="36"/>
    </row>
    <row r="96" spans="1:5" s="17" customFormat="1" ht="15" customHeight="1">
      <c r="A96" s="4" t="s">
        <v>13</v>
      </c>
      <c r="B96" s="4"/>
      <c r="C96" s="14"/>
      <c r="D96" s="4"/>
      <c r="E96" s="36"/>
    </row>
    <row r="97" spans="1:5" s="17" customFormat="1" ht="10.5" customHeight="1">
      <c r="A97" s="4"/>
      <c r="B97" s="4" t="s">
        <v>10</v>
      </c>
      <c r="C97" s="14"/>
      <c r="D97" s="4"/>
      <c r="E97" s="36"/>
    </row>
    <row r="98" spans="1:5" s="17" customFormat="1" ht="17.25" customHeight="1">
      <c r="A98" s="4"/>
      <c r="B98" s="4" t="s">
        <v>11</v>
      </c>
      <c r="C98" s="14"/>
      <c r="D98" s="4"/>
      <c r="E98" s="36"/>
    </row>
    <row r="99" spans="1:5" s="17" customFormat="1" ht="15" customHeight="1">
      <c r="A99" s="4" t="s">
        <v>14</v>
      </c>
      <c r="B99" s="4"/>
      <c r="C99" s="14"/>
      <c r="D99" s="4"/>
      <c r="E99" s="36"/>
    </row>
    <row r="100" spans="1:5" s="17" customFormat="1" ht="15" customHeight="1">
      <c r="A100" s="4" t="s">
        <v>15</v>
      </c>
      <c r="B100" s="4"/>
      <c r="C100" s="14"/>
      <c r="D100" s="4"/>
      <c r="E100" s="36"/>
    </row>
    <row r="101" spans="1:5" s="17" customFormat="1" ht="15" customHeight="1">
      <c r="A101" s="4" t="s">
        <v>16</v>
      </c>
      <c r="B101" s="4"/>
      <c r="C101" s="14"/>
      <c r="D101" s="4"/>
      <c r="E101" s="36"/>
    </row>
    <row r="102" spans="1:5" s="17" customFormat="1" ht="15" customHeight="1">
      <c r="A102" s="4"/>
      <c r="B102" s="4" t="s">
        <v>10</v>
      </c>
      <c r="C102" s="14"/>
      <c r="D102" s="4"/>
      <c r="E102" s="36"/>
    </row>
    <row r="103" spans="1:5" s="17" customFormat="1" ht="15" customHeight="1">
      <c r="A103" s="4"/>
      <c r="B103" s="4" t="s">
        <v>11</v>
      </c>
      <c r="C103" s="14"/>
      <c r="D103" s="4"/>
      <c r="E103" s="36"/>
    </row>
    <row r="104" spans="1:5" s="17" customFormat="1" ht="15" customHeight="1">
      <c r="A104" s="2" t="s">
        <v>89</v>
      </c>
      <c r="B104" s="2"/>
      <c r="C104" s="7">
        <f>SUM(C90:C103)</f>
        <v>0</v>
      </c>
      <c r="D104" s="5"/>
      <c r="E104" s="36"/>
    </row>
    <row r="105" spans="1:5" s="17" customFormat="1" ht="15" customHeight="1">
      <c r="A105" s="1"/>
      <c r="B105" s="1"/>
      <c r="C105" s="13"/>
      <c r="D105" s="4"/>
      <c r="E105" s="36"/>
    </row>
    <row r="106" spans="1:5" s="17" customFormat="1" ht="15" customHeight="1">
      <c r="A106" s="1"/>
      <c r="B106" s="1"/>
      <c r="C106" s="13"/>
      <c r="D106" s="4"/>
      <c r="E106" s="36"/>
    </row>
    <row r="107" spans="1:5" s="17" customFormat="1" ht="15" customHeight="1">
      <c r="A107" s="25" t="s">
        <v>35</v>
      </c>
      <c r="B107" s="6"/>
      <c r="C107" s="6"/>
      <c r="D107" s="6"/>
      <c r="E107" s="36"/>
    </row>
    <row r="108" spans="1:5" s="17" customFormat="1" ht="15" customHeight="1">
      <c r="A108" s="3"/>
      <c r="B108" s="3" t="s">
        <v>36</v>
      </c>
      <c r="C108" s="16"/>
      <c r="D108" s="16"/>
      <c r="E108" s="36"/>
    </row>
    <row r="109" spans="1:5" s="17" customFormat="1" ht="15" customHeight="1">
      <c r="A109" s="4"/>
      <c r="B109" s="4"/>
      <c r="C109" s="4"/>
      <c r="D109" s="4"/>
      <c r="E109" s="36"/>
    </row>
    <row r="110" spans="1:5" s="17" customFormat="1" ht="15" customHeight="1">
      <c r="A110" s="4" t="s">
        <v>6</v>
      </c>
      <c r="B110" s="4"/>
      <c r="C110" s="14"/>
      <c r="D110" s="4"/>
      <c r="E110" s="36"/>
    </row>
    <row r="111" spans="1:5" s="17" customFormat="1" ht="15" customHeight="1">
      <c r="A111" s="4" t="s">
        <v>7</v>
      </c>
      <c r="B111" s="4"/>
      <c r="C111" s="14"/>
      <c r="D111" s="4"/>
      <c r="E111" s="36"/>
    </row>
    <row r="112" spans="1:5" s="17" customFormat="1" ht="15" customHeight="1">
      <c r="A112" s="4" t="s">
        <v>8</v>
      </c>
      <c r="B112" s="4"/>
      <c r="C112" s="14"/>
      <c r="D112" s="4"/>
      <c r="E112" s="36"/>
    </row>
    <row r="113" spans="1:5" s="17" customFormat="1" ht="15" customHeight="1">
      <c r="A113" s="4" t="s">
        <v>9</v>
      </c>
      <c r="B113" s="4" t="s">
        <v>10</v>
      </c>
      <c r="C113" s="14"/>
      <c r="D113" s="4"/>
      <c r="E113" s="36"/>
    </row>
    <row r="114" spans="1:5" s="17" customFormat="1" ht="15" customHeight="1">
      <c r="A114" s="4"/>
      <c r="B114" s="4" t="s">
        <v>11</v>
      </c>
      <c r="C114" s="14"/>
      <c r="D114" s="4"/>
      <c r="E114" s="36"/>
    </row>
    <row r="115" spans="1:5" s="17" customFormat="1" ht="15" customHeight="1">
      <c r="A115" s="4" t="s">
        <v>12</v>
      </c>
      <c r="B115" s="4"/>
      <c r="C115" s="14"/>
      <c r="D115" s="4"/>
      <c r="E115" s="36"/>
    </row>
    <row r="116" spans="1:5" s="17" customFormat="1" ht="15" customHeight="1">
      <c r="A116" s="4" t="s">
        <v>13</v>
      </c>
      <c r="B116" s="4"/>
      <c r="C116" s="14"/>
      <c r="D116" s="4"/>
      <c r="E116" s="36"/>
    </row>
    <row r="117" spans="1:5" s="17" customFormat="1" ht="15" customHeight="1">
      <c r="A117" s="4"/>
      <c r="B117" s="4" t="s">
        <v>10</v>
      </c>
      <c r="C117" s="14"/>
      <c r="D117" s="4"/>
      <c r="E117" s="36"/>
    </row>
    <row r="118" spans="1:5" s="17" customFormat="1" ht="15.75" customHeight="1">
      <c r="A118" s="4"/>
      <c r="B118" s="4" t="s">
        <v>11</v>
      </c>
      <c r="C118" s="14">
        <v>15200</v>
      </c>
      <c r="D118" s="4"/>
      <c r="E118" s="36"/>
    </row>
    <row r="119" spans="1:5" s="17" customFormat="1" ht="15" customHeight="1">
      <c r="A119" s="4" t="s">
        <v>14</v>
      </c>
      <c r="B119" s="4"/>
      <c r="C119" s="14"/>
      <c r="D119" s="4"/>
      <c r="E119" s="36"/>
    </row>
    <row r="120" spans="1:5" s="17" customFormat="1" ht="15" customHeight="1">
      <c r="A120" s="4" t="s">
        <v>15</v>
      </c>
      <c r="B120" s="4"/>
      <c r="C120" s="14"/>
      <c r="D120" s="4"/>
      <c r="E120" s="36"/>
    </row>
    <row r="121" spans="1:5" s="17" customFormat="1" ht="15" customHeight="1">
      <c r="A121" s="4" t="s">
        <v>16</v>
      </c>
      <c r="B121" s="4"/>
      <c r="C121" s="14"/>
      <c r="D121" s="4"/>
      <c r="E121" s="36"/>
    </row>
    <row r="122" spans="1:5" s="17" customFormat="1" ht="15" customHeight="1">
      <c r="A122" s="4"/>
      <c r="B122" s="4" t="s">
        <v>10</v>
      </c>
      <c r="C122" s="14"/>
      <c r="D122" s="4"/>
      <c r="E122" s="36"/>
    </row>
    <row r="123" spans="1:5" s="17" customFormat="1" ht="15" customHeight="1">
      <c r="A123" s="4"/>
      <c r="B123" s="4" t="s">
        <v>11</v>
      </c>
      <c r="C123" s="14"/>
      <c r="D123" s="4"/>
      <c r="E123" s="36"/>
    </row>
    <row r="124" spans="1:5" s="17" customFormat="1" ht="15" customHeight="1">
      <c r="A124" s="2" t="s">
        <v>56</v>
      </c>
      <c r="B124" s="2"/>
      <c r="C124" s="7">
        <f>SUM(C110:C123)</f>
        <v>15200</v>
      </c>
      <c r="D124" s="5"/>
      <c r="E124" s="36"/>
    </row>
    <row r="125" spans="1:5" s="17" customFormat="1" ht="15" customHeight="1">
      <c r="A125" s="1"/>
      <c r="B125" s="1"/>
      <c r="C125" s="13"/>
      <c r="D125" s="4"/>
      <c r="E125" s="36"/>
    </row>
    <row r="126" s="17" customFormat="1" ht="15" customHeight="1">
      <c r="E126" s="36"/>
    </row>
    <row r="127" spans="1:5" s="17" customFormat="1" ht="15" customHeight="1">
      <c r="A127" s="25" t="s">
        <v>44</v>
      </c>
      <c r="B127" s="6"/>
      <c r="C127" s="6"/>
      <c r="D127" s="6"/>
      <c r="E127" s="36"/>
    </row>
    <row r="128" spans="1:5" s="17" customFormat="1" ht="15" customHeight="1">
      <c r="A128" s="3"/>
      <c r="B128" s="3" t="s">
        <v>18</v>
      </c>
      <c r="C128" s="16"/>
      <c r="D128" s="16"/>
      <c r="E128" s="36"/>
    </row>
    <row r="129" spans="1:5" s="17" customFormat="1" ht="15" customHeight="1">
      <c r="A129" s="4"/>
      <c r="B129" s="4"/>
      <c r="C129" s="4"/>
      <c r="D129" s="4"/>
      <c r="E129" s="36"/>
    </row>
    <row r="130" spans="1:5" s="17" customFormat="1" ht="15" customHeight="1">
      <c r="A130" s="4" t="s">
        <v>6</v>
      </c>
      <c r="B130" s="4"/>
      <c r="C130" s="14"/>
      <c r="D130" s="4"/>
      <c r="E130" s="36"/>
    </row>
    <row r="131" spans="1:5" s="17" customFormat="1" ht="15" customHeight="1">
      <c r="A131" s="4" t="s">
        <v>7</v>
      </c>
      <c r="B131" s="4"/>
      <c r="C131" s="14"/>
      <c r="D131" s="4"/>
      <c r="E131" s="36"/>
    </row>
    <row r="132" spans="1:5" s="17" customFormat="1" ht="15" customHeight="1">
      <c r="A132" s="4" t="s">
        <v>8</v>
      </c>
      <c r="B132" s="4"/>
      <c r="C132" s="14"/>
      <c r="D132" s="4"/>
      <c r="E132" s="36"/>
    </row>
    <row r="133" spans="1:5" s="4" customFormat="1" ht="23.25" customHeight="1">
      <c r="A133" s="4" t="s">
        <v>9</v>
      </c>
      <c r="B133" s="4" t="s">
        <v>10</v>
      </c>
      <c r="C133" s="14"/>
      <c r="E133" s="37"/>
    </row>
    <row r="134" spans="1:5" s="17" customFormat="1" ht="13.5" customHeight="1">
      <c r="A134" s="4"/>
      <c r="B134" s="4" t="s">
        <v>11</v>
      </c>
      <c r="C134" s="14"/>
      <c r="D134" s="4"/>
      <c r="E134" s="36"/>
    </row>
    <row r="135" spans="1:5" s="17" customFormat="1" ht="12.75">
      <c r="A135" s="4" t="s">
        <v>12</v>
      </c>
      <c r="B135" s="4"/>
      <c r="C135" s="14">
        <v>4611309</v>
      </c>
      <c r="D135" s="4"/>
      <c r="E135" s="36"/>
    </row>
    <row r="136" spans="1:5" s="17" customFormat="1" ht="12.75">
      <c r="A136" s="4" t="s">
        <v>13</v>
      </c>
      <c r="B136" s="4"/>
      <c r="C136" s="14"/>
      <c r="D136" s="4"/>
      <c r="E136" s="36"/>
    </row>
    <row r="137" spans="1:5" s="17" customFormat="1" ht="12.75">
      <c r="A137" s="4"/>
      <c r="B137" s="4" t="s">
        <v>10</v>
      </c>
      <c r="C137" s="14"/>
      <c r="D137" s="4"/>
      <c r="E137" s="36"/>
    </row>
    <row r="138" spans="1:5" s="17" customFormat="1" ht="12.75">
      <c r="A138" s="4"/>
      <c r="B138" s="4" t="s">
        <v>11</v>
      </c>
      <c r="C138" s="14"/>
      <c r="D138" s="4"/>
      <c r="E138" s="36"/>
    </row>
    <row r="139" spans="1:5" s="17" customFormat="1" ht="12.75">
      <c r="A139" s="4" t="s">
        <v>14</v>
      </c>
      <c r="B139" s="4"/>
      <c r="C139" s="14">
        <v>1387286</v>
      </c>
      <c r="D139" s="4"/>
      <c r="E139" s="36"/>
    </row>
    <row r="140" spans="1:5" s="17" customFormat="1" ht="12.75">
      <c r="A140" s="4" t="s">
        <v>15</v>
      </c>
      <c r="B140" s="4"/>
      <c r="C140" s="14"/>
      <c r="D140" s="4"/>
      <c r="E140" s="36"/>
    </row>
    <row r="141" spans="1:5" s="17" customFormat="1" ht="12.75">
      <c r="A141" s="4" t="s">
        <v>16</v>
      </c>
      <c r="B141" s="4"/>
      <c r="C141" s="14"/>
      <c r="D141" s="4"/>
      <c r="E141" s="36"/>
    </row>
    <row r="142" spans="1:5" s="17" customFormat="1" ht="12.75">
      <c r="A142" s="4"/>
      <c r="B142" s="4" t="s">
        <v>10</v>
      </c>
      <c r="C142" s="14"/>
      <c r="D142" s="4"/>
      <c r="E142" s="36"/>
    </row>
    <row r="143" spans="1:5" s="17" customFormat="1" ht="12.75">
      <c r="A143" s="4"/>
      <c r="B143" s="4" t="s">
        <v>11</v>
      </c>
      <c r="C143" s="14"/>
      <c r="D143" s="4"/>
      <c r="E143" s="36"/>
    </row>
    <row r="144" spans="1:5" s="17" customFormat="1" ht="12.75">
      <c r="A144" s="2" t="s">
        <v>57</v>
      </c>
      <c r="B144" s="2"/>
      <c r="C144" s="7">
        <f>SUM(C130:C143)</f>
        <v>5998595</v>
      </c>
      <c r="D144" s="5"/>
      <c r="E144" s="36"/>
    </row>
    <row r="145" spans="1:5" s="17" customFormat="1" ht="12.75">
      <c r="A145" s="1"/>
      <c r="B145" s="1"/>
      <c r="C145" s="13"/>
      <c r="D145" s="4"/>
      <c r="E145" s="36"/>
    </row>
    <row r="146" spans="1:5" s="17" customFormat="1" ht="12.75">
      <c r="A146" s="1"/>
      <c r="B146" s="1"/>
      <c r="C146" s="13"/>
      <c r="D146" s="4"/>
      <c r="E146" s="36"/>
    </row>
    <row r="147" spans="1:5" s="17" customFormat="1" ht="12.75">
      <c r="A147" s="25" t="s">
        <v>66</v>
      </c>
      <c r="B147" s="6"/>
      <c r="C147" s="6"/>
      <c r="D147" s="6"/>
      <c r="E147" s="36"/>
    </row>
    <row r="148" spans="1:5" s="17" customFormat="1" ht="12.75">
      <c r="A148" s="3"/>
      <c r="B148" s="3" t="s">
        <v>40</v>
      </c>
      <c r="C148" s="12"/>
      <c r="D148" s="16"/>
      <c r="E148" s="36"/>
    </row>
    <row r="149" spans="1:5" s="17" customFormat="1" ht="12.75">
      <c r="A149" s="1"/>
      <c r="B149" s="1"/>
      <c r="C149" s="13"/>
      <c r="D149" s="4"/>
      <c r="E149" s="36"/>
    </row>
    <row r="150" spans="1:5" s="17" customFormat="1" ht="12.75">
      <c r="A150" s="4" t="s">
        <v>6</v>
      </c>
      <c r="B150" s="4"/>
      <c r="C150" s="14"/>
      <c r="D150" s="4"/>
      <c r="E150" s="36"/>
    </row>
    <row r="151" spans="1:5" s="17" customFormat="1" ht="12.75">
      <c r="A151" s="4" t="s">
        <v>7</v>
      </c>
      <c r="B151" s="4"/>
      <c r="C151" s="17">
        <v>203625</v>
      </c>
      <c r="D151" s="4"/>
      <c r="E151" s="36"/>
    </row>
    <row r="152" spans="1:5" s="17" customFormat="1" ht="12.75">
      <c r="A152" s="4" t="s">
        <v>8</v>
      </c>
      <c r="B152" s="4"/>
      <c r="C152" s="14"/>
      <c r="D152" s="4"/>
      <c r="E152" s="36"/>
    </row>
    <row r="153" spans="1:5" s="17" customFormat="1" ht="12.75">
      <c r="A153" s="4" t="s">
        <v>9</v>
      </c>
      <c r="B153" s="4" t="s">
        <v>10</v>
      </c>
      <c r="C153" s="14"/>
      <c r="D153" s="4"/>
      <c r="E153" s="36"/>
    </row>
    <row r="154" spans="1:5" s="17" customFormat="1" ht="12.75">
      <c r="A154" s="4"/>
      <c r="B154" s="4" t="s">
        <v>11</v>
      </c>
      <c r="C154" s="14"/>
      <c r="D154" s="4"/>
      <c r="E154" s="36"/>
    </row>
    <row r="155" spans="1:5" s="17" customFormat="1" ht="12.75">
      <c r="A155" s="4" t="s">
        <v>12</v>
      </c>
      <c r="B155" s="4"/>
      <c r="C155" s="14"/>
      <c r="D155" s="4"/>
      <c r="E155" s="36"/>
    </row>
    <row r="156" spans="1:5" s="17" customFormat="1" ht="12.75">
      <c r="A156" s="4" t="s">
        <v>13</v>
      </c>
      <c r="B156" s="4"/>
      <c r="C156" s="14"/>
      <c r="D156" s="4"/>
      <c r="E156" s="36"/>
    </row>
    <row r="157" spans="1:5" s="17" customFormat="1" ht="12.75">
      <c r="A157" s="4"/>
      <c r="B157" s="4" t="s">
        <v>10</v>
      </c>
      <c r="C157" s="14"/>
      <c r="D157" s="4"/>
      <c r="E157" s="36"/>
    </row>
    <row r="158" spans="1:5" s="17" customFormat="1" ht="12.75">
      <c r="A158" s="4"/>
      <c r="B158" s="4" t="s">
        <v>11</v>
      </c>
      <c r="C158" s="14"/>
      <c r="D158" s="4"/>
      <c r="E158" s="36"/>
    </row>
    <row r="159" spans="1:5" s="17" customFormat="1" ht="12.75">
      <c r="A159" s="4" t="s">
        <v>14</v>
      </c>
      <c r="B159" s="4"/>
      <c r="C159" s="14"/>
      <c r="D159" s="4"/>
      <c r="E159" s="36"/>
    </row>
    <row r="160" spans="1:5" s="17" customFormat="1" ht="12.75">
      <c r="A160" s="4" t="s">
        <v>15</v>
      </c>
      <c r="B160" s="4"/>
      <c r="C160" s="14"/>
      <c r="D160" s="4"/>
      <c r="E160" s="36"/>
    </row>
    <row r="161" spans="1:5" s="17" customFormat="1" ht="12.75">
      <c r="A161" s="4" t="s">
        <v>16</v>
      </c>
      <c r="B161" s="4"/>
      <c r="C161" s="14"/>
      <c r="D161" s="4"/>
      <c r="E161" s="36"/>
    </row>
    <row r="162" spans="1:5" s="17" customFormat="1" ht="12.75">
      <c r="A162" s="4"/>
      <c r="B162" s="4" t="s">
        <v>10</v>
      </c>
      <c r="C162" s="14"/>
      <c r="D162" s="4"/>
      <c r="E162" s="36"/>
    </row>
    <row r="163" spans="1:5" s="17" customFormat="1" ht="12.75">
      <c r="A163" s="4"/>
      <c r="B163" s="4" t="s">
        <v>11</v>
      </c>
      <c r="C163" s="14"/>
      <c r="D163" s="4"/>
      <c r="E163" s="36"/>
    </row>
    <row r="164" spans="1:5" s="17" customFormat="1" ht="12.75">
      <c r="A164" s="2" t="s">
        <v>67</v>
      </c>
      <c r="B164" s="2"/>
      <c r="C164" s="7">
        <f>SUM(C150:C163)</f>
        <v>203625</v>
      </c>
      <c r="D164" s="5"/>
      <c r="E164" s="36"/>
    </row>
    <row r="165" spans="1:5" s="17" customFormat="1" ht="12.75">
      <c r="A165" s="1"/>
      <c r="B165" s="1"/>
      <c r="C165" s="13"/>
      <c r="D165" s="4"/>
      <c r="E165" s="36"/>
    </row>
    <row r="166" spans="1:5" s="17" customFormat="1" ht="12.75">
      <c r="A166" s="1"/>
      <c r="B166" s="1"/>
      <c r="C166" s="13"/>
      <c r="D166" s="4"/>
      <c r="E166" s="36"/>
    </row>
    <row r="167" spans="1:5" s="17" customFormat="1" ht="12.75">
      <c r="A167" s="25" t="s">
        <v>77</v>
      </c>
      <c r="B167" s="6"/>
      <c r="C167" s="6"/>
      <c r="D167" s="6"/>
      <c r="E167" s="36"/>
    </row>
    <row r="168" spans="1:5" s="17" customFormat="1" ht="12.75">
      <c r="A168" s="3"/>
      <c r="B168" s="3" t="s">
        <v>78</v>
      </c>
      <c r="C168" s="12"/>
      <c r="D168" s="16"/>
      <c r="E168" s="36"/>
    </row>
    <row r="169" spans="1:5" s="17" customFormat="1" ht="12.75">
      <c r="A169" s="1"/>
      <c r="B169" s="1"/>
      <c r="C169" s="13"/>
      <c r="D169" s="4"/>
      <c r="E169" s="36"/>
    </row>
    <row r="170" spans="1:5" s="17" customFormat="1" ht="12.75">
      <c r="A170" s="4" t="s">
        <v>6</v>
      </c>
      <c r="B170" s="4"/>
      <c r="C170" s="14">
        <v>313743</v>
      </c>
      <c r="D170" s="4"/>
      <c r="E170" s="36"/>
    </row>
    <row r="171" spans="1:5" s="17" customFormat="1" ht="12.75">
      <c r="A171" s="4" t="s">
        <v>7</v>
      </c>
      <c r="B171" s="4"/>
      <c r="C171" s="14">
        <v>662677</v>
      </c>
      <c r="D171" s="4"/>
      <c r="E171" s="36"/>
    </row>
    <row r="172" spans="1:5" s="17" customFormat="1" ht="12.75">
      <c r="A172" s="4" t="s">
        <v>8</v>
      </c>
      <c r="B172" s="4"/>
      <c r="C172" s="14"/>
      <c r="D172" s="4"/>
      <c r="E172" s="36"/>
    </row>
    <row r="173" spans="1:5" s="17" customFormat="1" ht="12.75">
      <c r="A173" s="4" t="s">
        <v>9</v>
      </c>
      <c r="B173" s="4" t="s">
        <v>10</v>
      </c>
      <c r="C173" s="14"/>
      <c r="D173" s="4"/>
      <c r="E173" s="36"/>
    </row>
    <row r="174" spans="1:5" s="17" customFormat="1" ht="12.75">
      <c r="A174" s="4"/>
      <c r="B174" s="4" t="s">
        <v>11</v>
      </c>
      <c r="C174" s="14"/>
      <c r="D174" s="4"/>
      <c r="E174" s="36"/>
    </row>
    <row r="175" spans="1:5" s="17" customFormat="1" ht="12.75">
      <c r="A175" s="4" t="s">
        <v>12</v>
      </c>
      <c r="B175" s="4"/>
      <c r="C175" s="14"/>
      <c r="D175" s="4"/>
      <c r="E175" s="36"/>
    </row>
    <row r="176" spans="1:5" s="17" customFormat="1" ht="12.75">
      <c r="A176" s="4" t="s">
        <v>13</v>
      </c>
      <c r="B176" s="4"/>
      <c r="C176" s="14"/>
      <c r="D176" s="4"/>
      <c r="E176" s="36"/>
    </row>
    <row r="177" spans="1:5" s="17" customFormat="1" ht="12.75">
      <c r="A177" s="4"/>
      <c r="B177" s="4" t="s">
        <v>10</v>
      </c>
      <c r="C177" s="14"/>
      <c r="D177" s="4"/>
      <c r="E177" s="36"/>
    </row>
    <row r="178" spans="1:5" s="17" customFormat="1" ht="12.75">
      <c r="A178" s="4"/>
      <c r="B178" s="4" t="s">
        <v>11</v>
      </c>
      <c r="D178" s="4"/>
      <c r="E178" s="36"/>
    </row>
    <row r="179" spans="1:5" s="17" customFormat="1" ht="12.75">
      <c r="A179" s="4" t="s">
        <v>14</v>
      </c>
      <c r="B179" s="4"/>
      <c r="C179" s="14"/>
      <c r="D179" s="4"/>
      <c r="E179" s="36"/>
    </row>
    <row r="180" spans="1:5" s="17" customFormat="1" ht="12.75">
      <c r="A180" s="4" t="s">
        <v>15</v>
      </c>
      <c r="B180" s="4"/>
      <c r="C180" s="14"/>
      <c r="D180" s="4"/>
      <c r="E180" s="36"/>
    </row>
    <row r="181" spans="1:5" s="17" customFormat="1" ht="12.75">
      <c r="A181" s="4" t="s">
        <v>16</v>
      </c>
      <c r="B181" s="4"/>
      <c r="C181" s="14"/>
      <c r="D181" s="4"/>
      <c r="E181" s="36"/>
    </row>
    <row r="182" spans="1:5" s="17" customFormat="1" ht="12.75">
      <c r="A182" s="4"/>
      <c r="B182" s="4" t="s">
        <v>10</v>
      </c>
      <c r="C182" s="14"/>
      <c r="D182" s="4"/>
      <c r="E182" s="36"/>
    </row>
    <row r="183" spans="1:5" s="17" customFormat="1" ht="12.75">
      <c r="A183" s="4"/>
      <c r="B183" s="4" t="s">
        <v>11</v>
      </c>
      <c r="C183" s="14"/>
      <c r="D183" s="4"/>
      <c r="E183" s="36"/>
    </row>
    <row r="184" spans="1:5" s="17" customFormat="1" ht="12.75">
      <c r="A184" s="2" t="s">
        <v>79</v>
      </c>
      <c r="B184" s="2"/>
      <c r="C184" s="7">
        <f>SUM(C170:C183)</f>
        <v>976420</v>
      </c>
      <c r="D184" s="5"/>
      <c r="E184" s="36"/>
    </row>
    <row r="185" spans="1:5" s="17" customFormat="1" ht="12.75">
      <c r="A185" s="1"/>
      <c r="B185" s="1"/>
      <c r="C185" s="13"/>
      <c r="D185" s="4"/>
      <c r="E185" s="36"/>
    </row>
    <row r="186" spans="1:5" s="17" customFormat="1" ht="12.75">
      <c r="A186" s="1"/>
      <c r="B186" s="1"/>
      <c r="C186" s="13"/>
      <c r="D186" s="4"/>
      <c r="E186" s="36"/>
    </row>
    <row r="187" spans="1:5" s="17" customFormat="1" ht="12.75">
      <c r="A187" s="25" t="s">
        <v>61</v>
      </c>
      <c r="B187" s="6"/>
      <c r="C187" s="6"/>
      <c r="D187" s="6"/>
      <c r="E187" s="36"/>
    </row>
    <row r="188" spans="1:5" s="17" customFormat="1" ht="12.75">
      <c r="A188" s="3"/>
      <c r="B188" s="3" t="s">
        <v>62</v>
      </c>
      <c r="C188" s="16"/>
      <c r="D188" s="16"/>
      <c r="E188" s="36"/>
    </row>
    <row r="189" spans="1:5" s="17" customFormat="1" ht="12.75">
      <c r="A189" s="4"/>
      <c r="B189" s="4"/>
      <c r="C189" s="4"/>
      <c r="D189" s="4"/>
      <c r="E189" s="36"/>
    </row>
    <row r="190" spans="1:5" s="17" customFormat="1" ht="12.75">
      <c r="A190" s="4" t="s">
        <v>6</v>
      </c>
      <c r="B190" s="4"/>
      <c r="C190" s="14"/>
      <c r="D190" s="4"/>
      <c r="E190" s="36"/>
    </row>
    <row r="191" spans="1:5" s="17" customFormat="1" ht="12.75">
      <c r="A191" s="4" t="s">
        <v>7</v>
      </c>
      <c r="B191" s="4"/>
      <c r="C191" s="14">
        <v>402705</v>
      </c>
      <c r="D191" s="4"/>
      <c r="E191" s="36"/>
    </row>
    <row r="192" spans="1:5" s="17" customFormat="1" ht="12.75">
      <c r="A192" s="4" t="s">
        <v>8</v>
      </c>
      <c r="B192" s="4"/>
      <c r="C192" s="14"/>
      <c r="D192" s="4"/>
      <c r="E192" s="36"/>
    </row>
    <row r="193" spans="1:5" s="17" customFormat="1" ht="12.75">
      <c r="A193" s="4" t="s">
        <v>9</v>
      </c>
      <c r="B193" s="4" t="s">
        <v>10</v>
      </c>
      <c r="C193" s="14"/>
      <c r="D193" s="4"/>
      <c r="E193" s="36"/>
    </row>
    <row r="194" spans="1:5" s="17" customFormat="1" ht="12.75">
      <c r="A194" s="4"/>
      <c r="B194" s="4" t="s">
        <v>11</v>
      </c>
      <c r="C194" s="14"/>
      <c r="D194" s="4"/>
      <c r="E194" s="36"/>
    </row>
    <row r="195" spans="1:5" s="17" customFormat="1" ht="12.75">
      <c r="A195" s="4" t="s">
        <v>12</v>
      </c>
      <c r="B195" s="4"/>
      <c r="C195" s="14"/>
      <c r="D195" s="4"/>
      <c r="E195" s="36"/>
    </row>
    <row r="196" spans="1:5" s="17" customFormat="1" ht="12.75">
      <c r="A196" s="4" t="s">
        <v>13</v>
      </c>
      <c r="B196" s="4"/>
      <c r="C196" s="14"/>
      <c r="D196" s="4"/>
      <c r="E196" s="36"/>
    </row>
    <row r="197" spans="1:5" s="17" customFormat="1" ht="12.75">
      <c r="A197" s="4"/>
      <c r="B197" s="4" t="s">
        <v>10</v>
      </c>
      <c r="C197" s="14"/>
      <c r="D197" s="4"/>
      <c r="E197" s="36"/>
    </row>
    <row r="198" spans="1:5" s="17" customFormat="1" ht="12.75">
      <c r="A198" s="4"/>
      <c r="B198" s="4" t="s">
        <v>11</v>
      </c>
      <c r="C198" s="14"/>
      <c r="D198" s="4"/>
      <c r="E198" s="36"/>
    </row>
    <row r="199" spans="1:5" s="17" customFormat="1" ht="12.75">
      <c r="A199" s="4" t="s">
        <v>14</v>
      </c>
      <c r="B199" s="4"/>
      <c r="C199" s="14"/>
      <c r="D199" s="4"/>
      <c r="E199" s="36"/>
    </row>
    <row r="200" spans="1:5" s="17" customFormat="1" ht="12.75">
      <c r="A200" s="4" t="s">
        <v>15</v>
      </c>
      <c r="B200" s="4"/>
      <c r="C200" s="14"/>
      <c r="D200" s="4"/>
      <c r="E200" s="36"/>
    </row>
    <row r="201" spans="1:5" s="17" customFormat="1" ht="12.75">
      <c r="A201" s="4" t="s">
        <v>16</v>
      </c>
      <c r="B201" s="4"/>
      <c r="C201" s="14"/>
      <c r="D201" s="4"/>
      <c r="E201" s="36"/>
    </row>
    <row r="202" spans="1:5" s="17" customFormat="1" ht="12.75">
      <c r="A202" s="4"/>
      <c r="B202" s="4" t="s">
        <v>10</v>
      </c>
      <c r="C202" s="14"/>
      <c r="D202" s="4"/>
      <c r="E202" s="36"/>
    </row>
    <row r="203" spans="1:5" s="17" customFormat="1" ht="12.75">
      <c r="A203" s="4"/>
      <c r="B203" s="4" t="s">
        <v>11</v>
      </c>
      <c r="C203" s="14"/>
      <c r="D203" s="4"/>
      <c r="E203" s="36"/>
    </row>
    <row r="204" spans="1:5" s="17" customFormat="1" ht="12.75">
      <c r="A204" s="2" t="s">
        <v>69</v>
      </c>
      <c r="B204" s="2"/>
      <c r="C204" s="7">
        <f>SUM(C190:C203)</f>
        <v>402705</v>
      </c>
      <c r="D204" s="5"/>
      <c r="E204" s="36"/>
    </row>
    <row r="205" spans="1:5" s="19" customFormat="1" ht="18.75">
      <c r="A205" s="25"/>
      <c r="B205" s="25"/>
      <c r="C205" s="15"/>
      <c r="D205" s="6"/>
      <c r="E205" s="38"/>
    </row>
    <row r="206" spans="1:5" s="17" customFormat="1" ht="12.75">
      <c r="A206" s="3"/>
      <c r="B206" s="3"/>
      <c r="C206" s="12"/>
      <c r="D206" s="16"/>
      <c r="E206" s="36"/>
    </row>
    <row r="207" spans="1:5" ht="18.75">
      <c r="A207" s="2"/>
      <c r="B207" s="2" t="s">
        <v>52</v>
      </c>
      <c r="C207" s="5"/>
      <c r="D207" s="5"/>
      <c r="E207" s="29"/>
    </row>
    <row r="208" spans="1:5" ht="18.75">
      <c r="A208" s="4"/>
      <c r="B208" s="4"/>
      <c r="C208" s="4"/>
      <c r="D208" s="4"/>
      <c r="E208" s="29"/>
    </row>
    <row r="209" spans="1:5" ht="18.75">
      <c r="A209" s="4" t="s">
        <v>6</v>
      </c>
      <c r="B209" s="4"/>
      <c r="C209" s="14">
        <f aca="true" t="shared" si="0" ref="C209:C222">SUM(C190,C170,C150,C130,C110,C51,C31,C11,C90,C70)</f>
        <v>539361</v>
      </c>
      <c r="D209" s="4"/>
      <c r="E209" s="29"/>
    </row>
    <row r="210" spans="1:5" s="17" customFormat="1" ht="12.75">
      <c r="A210" s="4" t="s">
        <v>7</v>
      </c>
      <c r="B210" s="4"/>
      <c r="C210" s="14">
        <f t="shared" si="0"/>
        <v>1269007</v>
      </c>
      <c r="D210" s="4"/>
      <c r="E210" s="36"/>
    </row>
    <row r="211" spans="1:5" s="17" customFormat="1" ht="12.75">
      <c r="A211" s="4" t="s">
        <v>8</v>
      </c>
      <c r="B211" s="4"/>
      <c r="C211" s="14">
        <f t="shared" si="0"/>
        <v>0</v>
      </c>
      <c r="D211" s="4"/>
      <c r="E211" s="36"/>
    </row>
    <row r="212" spans="1:5" s="17" customFormat="1" ht="12.75">
      <c r="A212" s="4" t="s">
        <v>9</v>
      </c>
      <c r="B212" s="4" t="s">
        <v>10</v>
      </c>
      <c r="C212" s="14">
        <f t="shared" si="0"/>
        <v>0</v>
      </c>
      <c r="D212" s="4"/>
      <c r="E212" s="36"/>
    </row>
    <row r="213" spans="1:5" s="17" customFormat="1" ht="12.75">
      <c r="A213" s="4"/>
      <c r="B213" s="4" t="s">
        <v>11</v>
      </c>
      <c r="C213" s="14">
        <f t="shared" si="0"/>
        <v>0</v>
      </c>
      <c r="D213" s="4"/>
      <c r="E213" s="36"/>
    </row>
    <row r="214" spans="1:5" s="17" customFormat="1" ht="12.75">
      <c r="A214" s="4" t="s">
        <v>12</v>
      </c>
      <c r="B214" s="4"/>
      <c r="C214" s="14">
        <f t="shared" si="0"/>
        <v>4611309</v>
      </c>
      <c r="D214" s="4"/>
      <c r="E214" s="36"/>
    </row>
    <row r="215" spans="1:5" s="17" customFormat="1" ht="12.75">
      <c r="A215" s="4" t="s">
        <v>13</v>
      </c>
      <c r="B215" s="4"/>
      <c r="C215" s="14">
        <f t="shared" si="0"/>
        <v>0</v>
      </c>
      <c r="D215" s="4"/>
      <c r="E215" s="36"/>
    </row>
    <row r="216" spans="1:5" s="17" customFormat="1" ht="12.75">
      <c r="A216" s="4"/>
      <c r="B216" s="4" t="s">
        <v>10</v>
      </c>
      <c r="C216" s="14">
        <f t="shared" si="0"/>
        <v>29683</v>
      </c>
      <c r="D216" s="4"/>
      <c r="E216" s="36"/>
    </row>
    <row r="217" spans="1:5" s="17" customFormat="1" ht="12.75">
      <c r="A217" s="4"/>
      <c r="B217" s="4" t="s">
        <v>11</v>
      </c>
      <c r="C217" s="14">
        <f t="shared" si="0"/>
        <v>546761</v>
      </c>
      <c r="D217" s="4"/>
      <c r="E217" s="36"/>
    </row>
    <row r="218" spans="1:5" s="17" customFormat="1" ht="12.75">
      <c r="A218" s="4" t="s">
        <v>14</v>
      </c>
      <c r="B218" s="4"/>
      <c r="C218" s="14">
        <f t="shared" si="0"/>
        <v>1387286</v>
      </c>
      <c r="D218" s="4"/>
      <c r="E218" s="36"/>
    </row>
    <row r="219" spans="1:5" s="17" customFormat="1" ht="12.75">
      <c r="A219" s="4" t="s">
        <v>15</v>
      </c>
      <c r="B219" s="4"/>
      <c r="C219" s="14">
        <f t="shared" si="0"/>
        <v>1840000</v>
      </c>
      <c r="D219" s="4"/>
      <c r="E219" s="36"/>
    </row>
    <row r="220" spans="1:5" s="17" customFormat="1" ht="12.75">
      <c r="A220" s="4" t="s">
        <v>16</v>
      </c>
      <c r="B220" s="4"/>
      <c r="C220" s="14">
        <f t="shared" si="0"/>
        <v>0</v>
      </c>
      <c r="D220" s="4"/>
      <c r="E220" s="36"/>
    </row>
    <row r="221" spans="1:5" s="17" customFormat="1" ht="12.75">
      <c r="A221" s="4"/>
      <c r="B221" s="4" t="s">
        <v>10</v>
      </c>
      <c r="C221" s="14">
        <f t="shared" si="0"/>
        <v>2927185</v>
      </c>
      <c r="D221" s="4"/>
      <c r="E221" s="36"/>
    </row>
    <row r="222" spans="1:5" s="17" customFormat="1" ht="12.75">
      <c r="A222" s="4"/>
      <c r="B222" s="4" t="s">
        <v>11</v>
      </c>
      <c r="C222" s="14">
        <f t="shared" si="0"/>
        <v>475558</v>
      </c>
      <c r="D222" s="4"/>
      <c r="E222" s="36"/>
    </row>
    <row r="223" spans="1:5" s="17" customFormat="1" ht="12.75">
      <c r="A223" s="2" t="s">
        <v>58</v>
      </c>
      <c r="B223" s="2"/>
      <c r="C223" s="24">
        <f>SUM(C209:C222)</f>
        <v>13626150</v>
      </c>
      <c r="D223" s="5"/>
      <c r="E223" s="36"/>
    </row>
    <row r="224" spans="1:5" s="17" customFormat="1" ht="13.5" thickBot="1">
      <c r="A224" s="25"/>
      <c r="B224" s="1"/>
      <c r="C224" s="13"/>
      <c r="D224" s="6"/>
      <c r="E224" s="36"/>
    </row>
    <row r="225" spans="1:5" s="17" customFormat="1" ht="19.5" thickBot="1">
      <c r="A225" s="39" t="s">
        <v>19</v>
      </c>
      <c r="B225" s="40"/>
      <c r="C225" s="18">
        <f>SUM(C204,C184,C164,C144,C124,C65,C45,C25,C104,C84)</f>
        <v>13626150</v>
      </c>
      <c r="D225" s="41"/>
      <c r="E225" s="36"/>
    </row>
    <row r="226" s="17" customFormat="1" ht="12.75">
      <c r="E226" s="36"/>
    </row>
    <row r="227" s="17" customFormat="1" ht="12.75">
      <c r="E227" s="36"/>
    </row>
    <row r="228" s="17" customFormat="1" ht="12.75">
      <c r="E228" s="36"/>
    </row>
    <row r="229" s="17" customFormat="1" ht="12.75">
      <c r="E229" s="36"/>
    </row>
    <row r="230" s="17" customFormat="1" ht="12.75">
      <c r="E230" s="36"/>
    </row>
    <row r="231" s="17" customFormat="1" ht="12.75">
      <c r="E231" s="36"/>
    </row>
    <row r="232" s="17" customFormat="1" ht="12.75">
      <c r="E232" s="36"/>
    </row>
    <row r="233" s="17" customFormat="1" ht="12.75">
      <c r="E233" s="36"/>
    </row>
    <row r="234" s="17" customFormat="1" ht="12.75">
      <c r="E234" s="36"/>
    </row>
    <row r="235" s="17" customFormat="1" ht="12.75">
      <c r="E235" s="36"/>
    </row>
    <row r="236" spans="2:5" s="17" customFormat="1" ht="18.75">
      <c r="B236" s="19"/>
      <c r="E236" s="36"/>
    </row>
    <row r="237" spans="1:5" s="17" customFormat="1" ht="18.75">
      <c r="A237" s="19"/>
      <c r="C237" s="19"/>
      <c r="D237" s="19"/>
      <c r="E237" s="36"/>
    </row>
    <row r="238" spans="2:5" s="17" customFormat="1" ht="15.75">
      <c r="B238" s="9"/>
      <c r="D238" s="4"/>
      <c r="E238" s="36"/>
    </row>
    <row r="239" spans="1:5" s="17" customFormat="1" ht="15.75">
      <c r="A239" s="9"/>
      <c r="B239" s="9"/>
      <c r="C239" s="9"/>
      <c r="D239" s="9"/>
      <c r="E239" s="36"/>
    </row>
    <row r="240" spans="1:5" s="17" customFormat="1" ht="15.75">
      <c r="A240" s="9"/>
      <c r="B240" s="9"/>
      <c r="C240" s="9"/>
      <c r="D240" s="9"/>
      <c r="E240" s="36"/>
    </row>
    <row r="241" spans="1:5" s="17" customFormat="1" ht="15.75">
      <c r="A241" s="9"/>
      <c r="C241" s="9"/>
      <c r="D241" s="9"/>
      <c r="E241" s="36"/>
    </row>
    <row r="242" s="17" customFormat="1" ht="12.75">
      <c r="E242" s="36"/>
    </row>
    <row r="243" s="17" customFormat="1" ht="12.75">
      <c r="E243" s="36"/>
    </row>
    <row r="244" s="17" customFormat="1" ht="12.75">
      <c r="E244" s="36"/>
    </row>
    <row r="245" s="17" customFormat="1" ht="12.75">
      <c r="E245" s="36"/>
    </row>
    <row r="246" s="17" customFormat="1" ht="12.75">
      <c r="E246" s="36"/>
    </row>
    <row r="247" s="17" customFormat="1" ht="12.75">
      <c r="E247" s="36"/>
    </row>
    <row r="248" s="17" customFormat="1" ht="12.75">
      <c r="E248" s="36"/>
    </row>
    <row r="249" s="17" customFormat="1" ht="12.75">
      <c r="E249" s="36"/>
    </row>
    <row r="250" s="17" customFormat="1" ht="12.75">
      <c r="E250" s="36"/>
    </row>
    <row r="251" s="17" customFormat="1" ht="12.75">
      <c r="E251" s="36"/>
    </row>
    <row r="252" s="17" customFormat="1" ht="12.75">
      <c r="E252" s="36"/>
    </row>
    <row r="253" s="17" customFormat="1" ht="12.75">
      <c r="E253" s="36"/>
    </row>
    <row r="254" s="17" customFormat="1" ht="12.75">
      <c r="E254" s="36"/>
    </row>
    <row r="255" s="17" customFormat="1" ht="12.75">
      <c r="E255" s="36"/>
    </row>
    <row r="256" s="17" customFormat="1" ht="12.75">
      <c r="E256" s="36"/>
    </row>
    <row r="257" s="17" customFormat="1" ht="12.75">
      <c r="E257" s="36"/>
    </row>
    <row r="258" s="17" customFormat="1" ht="12.75">
      <c r="E258" s="36"/>
    </row>
    <row r="259" s="17" customFormat="1" ht="12.75">
      <c r="E259" s="36"/>
    </row>
    <row r="260" s="17" customFormat="1" ht="12.75">
      <c r="E260" s="36"/>
    </row>
    <row r="261" s="17" customFormat="1" ht="12.75">
      <c r="E261" s="36"/>
    </row>
    <row r="262" s="17" customFormat="1" ht="12.75">
      <c r="E262" s="36"/>
    </row>
    <row r="263" s="17" customFormat="1" ht="12.75">
      <c r="E263" s="36"/>
    </row>
    <row r="264" s="17" customFormat="1" ht="12.75">
      <c r="E264" s="36"/>
    </row>
    <row r="265" s="17" customFormat="1" ht="12.75">
      <c r="E265" s="36"/>
    </row>
    <row r="266" s="17" customFormat="1" ht="12.75">
      <c r="E266" s="36"/>
    </row>
    <row r="267" s="17" customFormat="1" ht="12.75">
      <c r="E267" s="36"/>
    </row>
    <row r="268" s="17" customFormat="1" ht="12.75">
      <c r="E268" s="36"/>
    </row>
    <row r="269" s="17" customFormat="1" ht="12.75">
      <c r="E269" s="36"/>
    </row>
    <row r="270" s="17" customFormat="1" ht="12.75">
      <c r="E270" s="36"/>
    </row>
    <row r="271" s="17" customFormat="1" ht="12.75">
      <c r="E271" s="36"/>
    </row>
    <row r="272" s="17" customFormat="1" ht="12.75">
      <c r="E272" s="36"/>
    </row>
    <row r="273" s="17" customFormat="1" ht="12.75">
      <c r="E273" s="36"/>
    </row>
    <row r="274" s="17" customFormat="1" ht="12.75">
      <c r="E274" s="37"/>
    </row>
    <row r="275" s="17" customFormat="1" ht="12.75">
      <c r="E275" s="37"/>
    </row>
    <row r="276" s="17" customFormat="1" ht="12.75">
      <c r="E276" s="37"/>
    </row>
    <row r="277" s="17" customFormat="1" ht="12.75">
      <c r="E277" s="37"/>
    </row>
    <row r="278" s="17" customFormat="1" ht="9" customHeight="1">
      <c r="E278" s="37"/>
    </row>
    <row r="279" s="17" customFormat="1" ht="12.75">
      <c r="E279" s="37"/>
    </row>
    <row r="280" s="17" customFormat="1" ht="12.75">
      <c r="E280" s="37"/>
    </row>
    <row r="281" s="17" customFormat="1" ht="10.5" customHeight="1">
      <c r="E281" s="37"/>
    </row>
    <row r="282" s="17" customFormat="1" ht="12.75">
      <c r="E282" s="37"/>
    </row>
    <row r="283" s="17" customFormat="1" ht="12.75">
      <c r="E283" s="37"/>
    </row>
    <row r="284" s="17" customFormat="1" ht="12.75">
      <c r="E284" s="37"/>
    </row>
    <row r="285" s="17" customFormat="1" ht="12.75">
      <c r="E285" s="37"/>
    </row>
    <row r="286" s="17" customFormat="1" ht="12.75">
      <c r="E286" s="37"/>
    </row>
    <row r="287" s="17" customFormat="1" ht="12.75">
      <c r="E287" s="37"/>
    </row>
    <row r="288" s="17" customFormat="1" ht="12.75">
      <c r="E288" s="37"/>
    </row>
    <row r="289" s="17" customFormat="1" ht="12.75">
      <c r="E289" s="37"/>
    </row>
    <row r="290" s="17" customFormat="1" ht="12.75">
      <c r="E290" s="37"/>
    </row>
    <row r="291" s="17" customFormat="1" ht="12.75">
      <c r="E291" s="37"/>
    </row>
    <row r="292" s="17" customFormat="1" ht="12.75">
      <c r="E292" s="37"/>
    </row>
    <row r="293" s="17" customFormat="1" ht="12.75">
      <c r="E293" s="36"/>
    </row>
    <row r="294" s="17" customFormat="1" ht="12.75">
      <c r="E294" s="36"/>
    </row>
    <row r="295" s="17" customFormat="1" ht="12.75">
      <c r="E295" s="36"/>
    </row>
    <row r="296" s="17" customFormat="1" ht="12.75">
      <c r="E296" s="36"/>
    </row>
    <row r="297" s="17" customFormat="1" ht="12.75">
      <c r="E297" s="36"/>
    </row>
    <row r="298" s="17" customFormat="1" ht="12.75">
      <c r="E298" s="36"/>
    </row>
    <row r="299" s="17" customFormat="1" ht="12.75">
      <c r="E299" s="36"/>
    </row>
    <row r="300" s="17" customFormat="1" ht="12.75">
      <c r="E300" s="36"/>
    </row>
    <row r="301" s="17" customFormat="1" ht="12.75">
      <c r="E301" s="36"/>
    </row>
    <row r="302" s="17" customFormat="1" ht="12.75">
      <c r="E302" s="36"/>
    </row>
    <row r="303" s="17" customFormat="1" ht="12.75">
      <c r="E303" s="36"/>
    </row>
    <row r="304" s="17" customFormat="1" ht="12.75">
      <c r="E304" s="36"/>
    </row>
    <row r="305" s="17" customFormat="1" ht="12.75">
      <c r="E305" s="36"/>
    </row>
    <row r="306" s="17" customFormat="1" ht="12.75">
      <c r="E306" s="36"/>
    </row>
    <row r="307" s="17" customFormat="1" ht="12.75">
      <c r="E307" s="36"/>
    </row>
    <row r="308" s="17" customFormat="1" ht="12.75">
      <c r="E308" s="36"/>
    </row>
    <row r="309" s="17" customFormat="1" ht="12.75">
      <c r="E309" s="36"/>
    </row>
    <row r="310" s="17" customFormat="1" ht="12.75">
      <c r="E310" s="36"/>
    </row>
    <row r="311" s="17" customFormat="1" ht="12.75">
      <c r="E311" s="36"/>
    </row>
    <row r="312" s="17" customFormat="1" ht="12.75">
      <c r="E312" s="36"/>
    </row>
    <row r="313" s="17" customFormat="1" ht="12.75">
      <c r="E313" s="36"/>
    </row>
    <row r="314" s="17" customFormat="1" ht="12.75">
      <c r="E314" s="36"/>
    </row>
    <row r="315" s="17" customFormat="1" ht="12.75">
      <c r="E315" s="36"/>
    </row>
    <row r="316" s="17" customFormat="1" ht="12.75">
      <c r="E316" s="36"/>
    </row>
    <row r="317" s="17" customFormat="1" ht="12.75">
      <c r="E317" s="36"/>
    </row>
    <row r="318" s="17" customFormat="1" ht="12.75">
      <c r="E318" s="36"/>
    </row>
    <row r="319" s="17" customFormat="1" ht="12.75">
      <c r="E319" s="36"/>
    </row>
    <row r="320" s="17" customFormat="1" ht="12.75">
      <c r="E320" s="36"/>
    </row>
    <row r="321" s="17" customFormat="1" ht="12.75">
      <c r="E321" s="36"/>
    </row>
    <row r="322" s="17" customFormat="1" ht="12.75">
      <c r="E322" s="36"/>
    </row>
    <row r="323" s="17" customFormat="1" ht="12.75">
      <c r="E323" s="36"/>
    </row>
    <row r="324" s="17" customFormat="1" ht="12.75">
      <c r="E324" s="36"/>
    </row>
    <row r="325" spans="1:5" ht="18.75">
      <c r="A325" s="17"/>
      <c r="B325" s="17"/>
      <c r="C325" s="17"/>
      <c r="D325" s="17"/>
      <c r="E325" s="29"/>
    </row>
    <row r="326" spans="1:5" ht="18.75">
      <c r="A326" s="17"/>
      <c r="B326" s="17"/>
      <c r="C326" s="17"/>
      <c r="D326" s="17"/>
      <c r="E326" s="29"/>
    </row>
    <row r="327" spans="1:5" ht="18.75">
      <c r="A327" s="17"/>
      <c r="B327" s="17"/>
      <c r="C327" s="17"/>
      <c r="D327" s="17"/>
      <c r="E327" s="29"/>
    </row>
    <row r="328" s="17" customFormat="1" ht="12.75">
      <c r="E328" s="36"/>
    </row>
    <row r="329" s="17" customFormat="1" ht="12.75">
      <c r="E329" s="36"/>
    </row>
    <row r="330" s="17" customFormat="1" ht="12.75">
      <c r="E330" s="36"/>
    </row>
    <row r="331" s="17" customFormat="1" ht="12.75">
      <c r="E331" s="36"/>
    </row>
    <row r="332" s="17" customFormat="1" ht="12.75">
      <c r="E332" s="36"/>
    </row>
    <row r="333" s="17" customFormat="1" ht="12.75">
      <c r="E333" s="36"/>
    </row>
    <row r="334" s="17" customFormat="1" ht="12.75">
      <c r="E334" s="36"/>
    </row>
    <row r="335" s="17" customFormat="1" ht="12.75">
      <c r="E335" s="36"/>
    </row>
    <row r="336" s="17" customFormat="1" ht="12.75">
      <c r="E336" s="36"/>
    </row>
    <row r="337" s="17" customFormat="1" ht="12.75">
      <c r="E337" s="36"/>
    </row>
    <row r="338" s="17" customFormat="1" ht="12.75">
      <c r="E338" s="36"/>
    </row>
    <row r="339" s="17" customFormat="1" ht="12.75">
      <c r="E339" s="36"/>
    </row>
    <row r="340" s="17" customFormat="1" ht="12.75">
      <c r="E340" s="36"/>
    </row>
    <row r="341" s="17" customFormat="1" ht="12.75">
      <c r="E341" s="36"/>
    </row>
    <row r="342" s="17" customFormat="1" ht="12.75">
      <c r="E342" s="36"/>
    </row>
    <row r="343" s="17" customFormat="1" ht="12.75">
      <c r="E343" s="36"/>
    </row>
    <row r="344" s="17" customFormat="1" ht="12.75">
      <c r="E344" s="36"/>
    </row>
    <row r="345" s="17" customFormat="1" ht="12.75">
      <c r="E345" s="36"/>
    </row>
    <row r="346" s="17" customFormat="1" ht="12.75">
      <c r="E346" s="36"/>
    </row>
    <row r="347" s="17" customFormat="1" ht="12.75">
      <c r="E347" s="36"/>
    </row>
    <row r="348" s="17" customFormat="1" ht="12.75">
      <c r="E348" s="36"/>
    </row>
    <row r="349" s="17" customFormat="1" ht="12.75">
      <c r="E349" s="36"/>
    </row>
    <row r="350" s="17" customFormat="1" ht="12.75">
      <c r="E350" s="36"/>
    </row>
    <row r="351" s="17" customFormat="1" ht="12.75">
      <c r="E351" s="36"/>
    </row>
    <row r="352" s="17" customFormat="1" ht="12.75">
      <c r="E352" s="36"/>
    </row>
    <row r="353" s="17" customFormat="1" ht="12.75">
      <c r="E353" s="36"/>
    </row>
    <row r="354" s="17" customFormat="1" ht="12.75">
      <c r="E354" s="36"/>
    </row>
    <row r="355" s="17" customFormat="1" ht="12.75">
      <c r="E355" s="36"/>
    </row>
    <row r="356" spans="2:5" s="17" customFormat="1" ht="15.75">
      <c r="B356" s="9"/>
      <c r="E356" s="36"/>
    </row>
    <row r="357" spans="1:5" s="17" customFormat="1" ht="15.75">
      <c r="A357" s="9"/>
      <c r="B357" s="9"/>
      <c r="C357" s="9"/>
      <c r="D357" s="9"/>
      <c r="E357" s="36"/>
    </row>
    <row r="358" spans="1:5" s="17" customFormat="1" ht="15.75">
      <c r="A358" s="9"/>
      <c r="B358" s="9"/>
      <c r="C358" s="9"/>
      <c r="D358" s="9"/>
      <c r="E358" s="36"/>
    </row>
    <row r="359" spans="1:5" s="17" customFormat="1" ht="15.75">
      <c r="A359" s="9"/>
      <c r="C359" s="9"/>
      <c r="D359" s="9"/>
      <c r="E359" s="36"/>
    </row>
    <row r="360" s="17" customFormat="1" ht="12.75">
      <c r="E360" s="36"/>
    </row>
    <row r="361" s="17" customFormat="1" ht="12.75">
      <c r="E361" s="36"/>
    </row>
    <row r="362" s="17" customFormat="1" ht="12.75">
      <c r="E362" s="36"/>
    </row>
    <row r="363" s="17" customFormat="1" ht="12.75">
      <c r="E363" s="36"/>
    </row>
    <row r="364" s="17" customFormat="1" ht="12.75">
      <c r="E364" s="36"/>
    </row>
    <row r="365" s="17" customFormat="1" ht="12.75">
      <c r="E365" s="36"/>
    </row>
    <row r="366" s="17" customFormat="1" ht="12.75">
      <c r="E366" s="36"/>
    </row>
    <row r="367" s="17" customFormat="1" ht="9.75" customHeight="1">
      <c r="E367" s="36"/>
    </row>
    <row r="368" s="17" customFormat="1" ht="12.75">
      <c r="E368" s="36"/>
    </row>
    <row r="369" s="17" customFormat="1" ht="12.75">
      <c r="E369" s="36"/>
    </row>
    <row r="370" s="17" customFormat="1" ht="12.75">
      <c r="E370" s="36"/>
    </row>
    <row r="371" s="17" customFormat="1" ht="12.75">
      <c r="E371" s="36"/>
    </row>
    <row r="372" s="17" customFormat="1" ht="12.75">
      <c r="E372" s="36"/>
    </row>
    <row r="373" s="17" customFormat="1" ht="12.75">
      <c r="E373" s="36"/>
    </row>
    <row r="374" s="17" customFormat="1" ht="12.75">
      <c r="E374" s="36"/>
    </row>
    <row r="375" s="17" customFormat="1" ht="12.75">
      <c r="E375" s="36"/>
    </row>
    <row r="376" s="17" customFormat="1" ht="12.75">
      <c r="E376" s="36"/>
    </row>
    <row r="377" s="17" customFormat="1" ht="12.75">
      <c r="E377" s="36"/>
    </row>
    <row r="378" s="17" customFormat="1" ht="12.75">
      <c r="E378" s="36"/>
    </row>
    <row r="379" s="17" customFormat="1" ht="12.75">
      <c r="E379" s="36"/>
    </row>
    <row r="380" s="17" customFormat="1" ht="12.75">
      <c r="E380" s="36"/>
    </row>
    <row r="381" s="17" customFormat="1" ht="12.75">
      <c r="E381" s="36"/>
    </row>
    <row r="382" s="17" customFormat="1" ht="12.75">
      <c r="E382" s="36"/>
    </row>
    <row r="383" s="17" customFormat="1" ht="12.75">
      <c r="E383" s="36"/>
    </row>
    <row r="384" s="17" customFormat="1" ht="12.75">
      <c r="E384" s="36"/>
    </row>
    <row r="385" s="17" customFormat="1" ht="12.75">
      <c r="E385" s="36"/>
    </row>
    <row r="386" s="17" customFormat="1" ht="12.75" customHeight="1">
      <c r="E386" s="36"/>
    </row>
    <row r="387" s="17" customFormat="1" ht="12.75">
      <c r="E387" s="36"/>
    </row>
    <row r="388" s="17" customFormat="1" ht="12.75">
      <c r="E388" s="36"/>
    </row>
    <row r="389" s="17" customFormat="1" ht="12.75">
      <c r="E389" s="36"/>
    </row>
    <row r="390" s="17" customFormat="1" ht="12.75">
      <c r="E390" s="36"/>
    </row>
    <row r="391" s="17" customFormat="1" ht="12.75">
      <c r="E391" s="36"/>
    </row>
    <row r="392" s="17" customFormat="1" ht="12.75">
      <c r="E392" s="36"/>
    </row>
    <row r="393" s="17" customFormat="1" ht="12.75">
      <c r="E393" s="36"/>
    </row>
    <row r="394" s="17" customFormat="1" ht="12.75">
      <c r="E394" s="36"/>
    </row>
    <row r="395" s="17" customFormat="1" ht="12.75">
      <c r="E395" s="36"/>
    </row>
    <row r="396" s="17" customFormat="1" ht="12.75">
      <c r="E396" s="36"/>
    </row>
    <row r="397" s="17" customFormat="1" ht="12.75">
      <c r="E397" s="36"/>
    </row>
    <row r="398" s="17" customFormat="1" ht="12.75">
      <c r="E398" s="36"/>
    </row>
    <row r="399" s="17" customFormat="1" ht="12.75">
      <c r="E399" s="36"/>
    </row>
    <row r="400" s="17" customFormat="1" ht="12.75">
      <c r="E400" s="36"/>
    </row>
    <row r="401" s="17" customFormat="1" ht="12.75">
      <c r="E401" s="36"/>
    </row>
    <row r="402" s="17" customFormat="1" ht="12.75">
      <c r="E402" s="36"/>
    </row>
    <row r="403" s="17" customFormat="1" ht="12.75">
      <c r="E403" s="36"/>
    </row>
    <row r="404" s="17" customFormat="1" ht="12.75">
      <c r="E404" s="36"/>
    </row>
    <row r="405" s="17" customFormat="1" ht="12.75">
      <c r="E405" s="36"/>
    </row>
    <row r="406" s="17" customFormat="1" ht="12.75">
      <c r="E406" s="36"/>
    </row>
    <row r="407" s="17" customFormat="1" ht="12.75">
      <c r="E407" s="36"/>
    </row>
    <row r="408" s="17" customFormat="1" ht="12.75">
      <c r="E408" s="36"/>
    </row>
    <row r="409" s="17" customFormat="1" ht="12.75">
      <c r="E409" s="36"/>
    </row>
    <row r="410" s="17" customFormat="1" ht="12.75">
      <c r="E410" s="36"/>
    </row>
    <row r="411" s="17" customFormat="1" ht="12.75">
      <c r="E411" s="36"/>
    </row>
    <row r="412" s="17" customFormat="1" ht="12.75">
      <c r="E412" s="36"/>
    </row>
    <row r="413" s="17" customFormat="1" ht="12.75">
      <c r="E413" s="36"/>
    </row>
    <row r="414" s="17" customFormat="1" ht="12.75">
      <c r="E414" s="36"/>
    </row>
    <row r="415" s="17" customFormat="1" ht="12.75">
      <c r="E415" s="36"/>
    </row>
    <row r="416" s="17" customFormat="1" ht="12.75">
      <c r="E416" s="36"/>
    </row>
    <row r="417" s="17" customFormat="1" ht="12.75">
      <c r="E417" s="36"/>
    </row>
    <row r="418" s="17" customFormat="1" ht="12.75">
      <c r="E418" s="36"/>
    </row>
    <row r="419" s="17" customFormat="1" ht="12.75">
      <c r="E419" s="36"/>
    </row>
    <row r="420" s="17" customFormat="1" ht="12.75">
      <c r="E420" s="36"/>
    </row>
    <row r="421" s="17" customFormat="1" ht="12.75">
      <c r="E421" s="36"/>
    </row>
    <row r="422" s="17" customFormat="1" ht="12.75">
      <c r="E422" s="36"/>
    </row>
    <row r="423" s="17" customFormat="1" ht="12.75">
      <c r="E423" s="36"/>
    </row>
    <row r="424" s="17" customFormat="1" ht="12.75">
      <c r="E424" s="36"/>
    </row>
    <row r="425" s="17" customFormat="1" ht="12.75">
      <c r="E425" s="36"/>
    </row>
    <row r="426" s="17" customFormat="1" ht="12.75">
      <c r="E426" s="36"/>
    </row>
    <row r="427" s="17" customFormat="1" ht="12.75">
      <c r="E427" s="36"/>
    </row>
    <row r="428" s="17" customFormat="1" ht="12.75">
      <c r="E428" s="36"/>
    </row>
    <row r="429" s="17" customFormat="1" ht="12.75">
      <c r="E429" s="36"/>
    </row>
    <row r="430" s="17" customFormat="1" ht="12.75">
      <c r="E430" s="36"/>
    </row>
    <row r="431" s="17" customFormat="1" ht="12.75">
      <c r="E431" s="36"/>
    </row>
    <row r="432" s="17" customFormat="1" ht="12.75">
      <c r="E432" s="36"/>
    </row>
    <row r="433" s="17" customFormat="1" ht="12.75">
      <c r="E433" s="36"/>
    </row>
    <row r="434" s="17" customFormat="1" ht="12.75">
      <c r="E434" s="36"/>
    </row>
    <row r="435" spans="1:5" ht="18.75">
      <c r="A435" s="17"/>
      <c r="B435" s="17"/>
      <c r="C435" s="17"/>
      <c r="D435" s="17"/>
      <c r="E435" s="29"/>
    </row>
    <row r="436" spans="1:5" ht="18.75">
      <c r="A436" s="17"/>
      <c r="B436" s="17"/>
      <c r="C436" s="17"/>
      <c r="D436" s="17"/>
      <c r="E436" s="29"/>
    </row>
    <row r="437" spans="1:5" ht="18.75">
      <c r="A437" s="17"/>
      <c r="B437" s="17"/>
      <c r="C437" s="17"/>
      <c r="D437" s="17"/>
      <c r="E437" s="29"/>
    </row>
    <row r="438" s="17" customFormat="1" ht="12.75">
      <c r="E438" s="36"/>
    </row>
    <row r="439" s="17" customFormat="1" ht="12.75">
      <c r="E439" s="36"/>
    </row>
    <row r="440" s="17" customFormat="1" ht="12.75">
      <c r="E440" s="36"/>
    </row>
    <row r="441" s="17" customFormat="1" ht="12.75">
      <c r="E441" s="36"/>
    </row>
    <row r="442" s="17" customFormat="1" ht="12.75">
      <c r="E442" s="36"/>
    </row>
    <row r="443" s="17" customFormat="1" ht="12.75">
      <c r="E443" s="36"/>
    </row>
    <row r="444" s="17" customFormat="1" ht="12.75">
      <c r="E444" s="36"/>
    </row>
    <row r="445" s="17" customFormat="1" ht="12.75">
      <c r="E445" s="36"/>
    </row>
    <row r="446" s="17" customFormat="1" ht="12.75">
      <c r="E446" s="36"/>
    </row>
    <row r="447" s="17" customFormat="1" ht="12.75">
      <c r="E447" s="36"/>
    </row>
    <row r="448" s="17" customFormat="1" ht="12.75">
      <c r="E448" s="36"/>
    </row>
    <row r="449" s="17" customFormat="1" ht="12.75">
      <c r="E449" s="36"/>
    </row>
    <row r="450" s="17" customFormat="1" ht="12.75">
      <c r="E450" s="36"/>
    </row>
    <row r="451" s="17" customFormat="1" ht="12.75">
      <c r="E451" s="36"/>
    </row>
    <row r="452" s="17" customFormat="1" ht="12.75">
      <c r="E452" s="36"/>
    </row>
    <row r="453" s="17" customFormat="1" ht="12.75">
      <c r="E453" s="36"/>
    </row>
    <row r="454" s="17" customFormat="1" ht="12.75">
      <c r="E454" s="36"/>
    </row>
    <row r="455" s="17" customFormat="1" ht="12.75">
      <c r="E455" s="36"/>
    </row>
    <row r="456" s="17" customFormat="1" ht="12.75">
      <c r="E456" s="36"/>
    </row>
    <row r="457" s="17" customFormat="1" ht="12.75">
      <c r="E457" s="36"/>
    </row>
    <row r="458" s="17" customFormat="1" ht="12.75">
      <c r="E458" s="36"/>
    </row>
    <row r="459" s="17" customFormat="1" ht="12.75">
      <c r="E459" s="36"/>
    </row>
    <row r="460" s="17" customFormat="1" ht="12.75">
      <c r="E460" s="36"/>
    </row>
    <row r="461" s="17" customFormat="1" ht="12.75">
      <c r="E461" s="36"/>
    </row>
    <row r="462" s="17" customFormat="1" ht="12.75">
      <c r="E462" s="36"/>
    </row>
    <row r="463" s="17" customFormat="1" ht="12.75">
      <c r="E463" s="36"/>
    </row>
    <row r="464" s="17" customFormat="1" ht="12.75">
      <c r="E464" s="36"/>
    </row>
    <row r="465" s="17" customFormat="1" ht="12.75">
      <c r="E465" s="36"/>
    </row>
    <row r="466" spans="2:5" s="17" customFormat="1" ht="15.75">
      <c r="B466" s="9"/>
      <c r="E466" s="36"/>
    </row>
    <row r="467" spans="1:5" s="17" customFormat="1" ht="15.75">
      <c r="A467" s="9"/>
      <c r="B467" s="9"/>
      <c r="C467" s="9"/>
      <c r="D467" s="9"/>
      <c r="E467" s="36"/>
    </row>
    <row r="468" spans="1:5" s="17" customFormat="1" ht="15.75">
      <c r="A468" s="9"/>
      <c r="B468" s="9"/>
      <c r="C468" s="9"/>
      <c r="D468" s="9"/>
      <c r="E468" s="36"/>
    </row>
    <row r="469" spans="1:5" s="17" customFormat="1" ht="15.75">
      <c r="A469" s="9"/>
      <c r="C469" s="9"/>
      <c r="D469" s="9"/>
      <c r="E469" s="36"/>
    </row>
    <row r="470" s="17" customFormat="1" ht="12.75">
      <c r="E470" s="36"/>
    </row>
    <row r="471" s="17" customFormat="1" ht="12.75">
      <c r="E471" s="36"/>
    </row>
    <row r="472" s="17" customFormat="1" ht="12.75">
      <c r="E472" s="36"/>
    </row>
    <row r="473" s="17" customFormat="1" ht="12.75">
      <c r="E473" s="36"/>
    </row>
    <row r="474" s="17" customFormat="1" ht="12.75">
      <c r="E474" s="36"/>
    </row>
    <row r="475" s="17" customFormat="1" ht="12.75">
      <c r="E475" s="36"/>
    </row>
    <row r="476" s="17" customFormat="1" ht="12.75">
      <c r="E476" s="36"/>
    </row>
    <row r="477" s="17" customFormat="1" ht="12.75">
      <c r="E477" s="36"/>
    </row>
    <row r="478" s="17" customFormat="1" ht="12.75">
      <c r="E478" s="36"/>
    </row>
    <row r="479" s="17" customFormat="1" ht="12.75">
      <c r="E479" s="36"/>
    </row>
    <row r="480" s="17" customFormat="1" ht="12.75">
      <c r="E480" s="36"/>
    </row>
    <row r="481" s="17" customFormat="1" ht="12.75">
      <c r="E481" s="36"/>
    </row>
    <row r="482" s="17" customFormat="1" ht="12.75">
      <c r="E482" s="36"/>
    </row>
    <row r="483" s="17" customFormat="1" ht="12.75">
      <c r="E483" s="36"/>
    </row>
    <row r="484" s="17" customFormat="1" ht="12.75">
      <c r="E484" s="36"/>
    </row>
    <row r="485" s="17" customFormat="1" ht="12.75">
      <c r="E485" s="36"/>
    </row>
    <row r="486" s="17" customFormat="1" ht="12.75">
      <c r="E486" s="36"/>
    </row>
    <row r="487" s="17" customFormat="1" ht="12.75">
      <c r="E487" s="36"/>
    </row>
    <row r="488" s="17" customFormat="1" ht="12.75">
      <c r="E488" s="36"/>
    </row>
    <row r="489" s="17" customFormat="1" ht="12.75">
      <c r="E489" s="36"/>
    </row>
    <row r="490" s="17" customFormat="1" ht="12.75">
      <c r="E490" s="36"/>
    </row>
    <row r="491" s="17" customFormat="1" ht="12.75">
      <c r="E491" s="36"/>
    </row>
    <row r="492" s="17" customFormat="1" ht="12.75">
      <c r="E492" s="36"/>
    </row>
    <row r="493" s="17" customFormat="1" ht="12.75">
      <c r="E493" s="36"/>
    </row>
    <row r="494" s="17" customFormat="1" ht="12.75">
      <c r="E494" s="36"/>
    </row>
    <row r="495" s="17" customFormat="1" ht="12.75">
      <c r="E495" s="36"/>
    </row>
    <row r="496" s="17" customFormat="1" ht="12.75">
      <c r="E496" s="36"/>
    </row>
    <row r="497" s="17" customFormat="1" ht="12.75">
      <c r="E497" s="36"/>
    </row>
    <row r="498" s="17" customFormat="1" ht="12.75">
      <c r="E498" s="36"/>
    </row>
    <row r="499" s="17" customFormat="1" ht="12.75">
      <c r="E499" s="36"/>
    </row>
    <row r="500" s="17" customFormat="1" ht="12.75">
      <c r="E500" s="36"/>
    </row>
    <row r="501" s="17" customFormat="1" ht="12.75">
      <c r="E501" s="36"/>
    </row>
    <row r="502" s="17" customFormat="1" ht="12.75">
      <c r="E502" s="36"/>
    </row>
    <row r="503" s="17" customFormat="1" ht="12.75">
      <c r="E503" s="36"/>
    </row>
    <row r="504" s="17" customFormat="1" ht="12.75">
      <c r="E504" s="36"/>
    </row>
    <row r="505" s="17" customFormat="1" ht="12.75">
      <c r="E505" s="36"/>
    </row>
    <row r="506" s="17" customFormat="1" ht="12.75">
      <c r="E506" s="36"/>
    </row>
    <row r="507" s="17" customFormat="1" ht="12.75">
      <c r="E507" s="36"/>
    </row>
    <row r="508" s="17" customFormat="1" ht="12.75">
      <c r="E508" s="36"/>
    </row>
    <row r="509" s="17" customFormat="1" ht="12.75">
      <c r="E509" s="36"/>
    </row>
    <row r="510" s="17" customFormat="1" ht="12.75">
      <c r="E510" s="36"/>
    </row>
    <row r="511" s="17" customFormat="1" ht="12.75">
      <c r="E511" s="36"/>
    </row>
    <row r="512" s="17" customFormat="1" ht="12.75">
      <c r="E512" s="36"/>
    </row>
    <row r="513" spans="2:5" s="17" customFormat="1" ht="12.75">
      <c r="B513" s="4"/>
      <c r="E513" s="36"/>
    </row>
    <row r="514" spans="3:5" s="17" customFormat="1" ht="12.75">
      <c r="C514" s="14"/>
      <c r="D514" s="4"/>
      <c r="E514" s="36"/>
    </row>
    <row r="515" s="17" customFormat="1" ht="12.75">
      <c r="E515" s="36"/>
    </row>
    <row r="516" s="17" customFormat="1" ht="12.75">
      <c r="E516" s="36"/>
    </row>
    <row r="517" s="17" customFormat="1" ht="12.75">
      <c r="E517" s="36"/>
    </row>
    <row r="518" s="17" customFormat="1" ht="12.75">
      <c r="E518" s="37"/>
    </row>
    <row r="519" s="17" customFormat="1" ht="12.75">
      <c r="E519" s="36"/>
    </row>
    <row r="520" spans="2:5" s="17" customFormat="1" ht="12.75">
      <c r="B520" s="4"/>
      <c r="E520" s="36"/>
    </row>
    <row r="521" spans="3:5" s="17" customFormat="1" ht="12.75">
      <c r="C521" s="14"/>
      <c r="D521" s="4"/>
      <c r="E521" s="36"/>
    </row>
    <row r="522" s="17" customFormat="1" ht="12.75">
      <c r="E522" s="36"/>
    </row>
    <row r="523" s="17" customFormat="1" ht="12.75">
      <c r="E523" s="36"/>
    </row>
    <row r="524" s="17" customFormat="1" ht="12.75">
      <c r="E524" s="36"/>
    </row>
    <row r="525" s="17" customFormat="1" ht="12.75">
      <c r="E525" s="36"/>
    </row>
    <row r="526" s="17" customFormat="1" ht="12.75">
      <c r="E526" s="36"/>
    </row>
    <row r="527" s="17" customFormat="1" ht="12.75">
      <c r="E527" s="36"/>
    </row>
    <row r="528" s="17" customFormat="1" ht="12.75">
      <c r="E528" s="36"/>
    </row>
    <row r="529" spans="1:5" s="19" customFormat="1" ht="18.75">
      <c r="A529" s="17"/>
      <c r="B529" s="17"/>
      <c r="C529" s="17"/>
      <c r="D529" s="17"/>
      <c r="E529" s="38"/>
    </row>
    <row r="530" spans="1:4" ht="15.75">
      <c r="A530" s="17"/>
      <c r="B530" s="17"/>
      <c r="C530" s="17"/>
      <c r="D530" s="17"/>
    </row>
    <row r="531" spans="1:4" ht="15.75">
      <c r="A531" s="17"/>
      <c r="B531" s="17"/>
      <c r="C531" s="17"/>
      <c r="D531" s="17"/>
    </row>
    <row r="532" spans="1:4" ht="15.75">
      <c r="A532" s="17"/>
      <c r="B532" s="17"/>
      <c r="C532" s="17"/>
      <c r="D532" s="17"/>
    </row>
    <row r="533" spans="1:4" ht="15.75">
      <c r="A533" s="17"/>
      <c r="B533" s="17"/>
      <c r="C533" s="17"/>
      <c r="D533" s="17"/>
    </row>
    <row r="534" spans="1:4" ht="15.75">
      <c r="A534" s="17"/>
      <c r="B534" s="17"/>
      <c r="C534" s="17"/>
      <c r="D534" s="17"/>
    </row>
    <row r="535" spans="1:4" ht="15.75">
      <c r="A535" s="17"/>
      <c r="B535" s="17"/>
      <c r="C535" s="17"/>
      <c r="D535" s="17"/>
    </row>
    <row r="536" spans="1:4" ht="15.75">
      <c r="A536" s="17"/>
      <c r="B536" s="17"/>
      <c r="C536" s="17"/>
      <c r="D536" s="17"/>
    </row>
    <row r="537" spans="1:4" ht="15.75">
      <c r="A537" s="17"/>
      <c r="B537" s="17"/>
      <c r="C537" s="17"/>
      <c r="D537" s="17"/>
    </row>
    <row r="538" spans="1:4" ht="15.75">
      <c r="A538" s="17"/>
      <c r="B538" s="17"/>
      <c r="C538" s="17"/>
      <c r="D538" s="17"/>
    </row>
    <row r="539" spans="1:4" ht="15.75">
      <c r="A539" s="17"/>
      <c r="B539" s="4"/>
      <c r="C539" s="17"/>
      <c r="D539" s="17"/>
    </row>
    <row r="540" spans="1:4" ht="15.75">
      <c r="A540" s="17"/>
      <c r="B540" s="4"/>
      <c r="C540" s="14"/>
      <c r="D540" s="4"/>
    </row>
    <row r="541" spans="1:4" ht="15.75">
      <c r="A541" s="17"/>
      <c r="B541" s="4"/>
      <c r="C541" s="14"/>
      <c r="D541" s="4"/>
    </row>
    <row r="542" spans="1:4" ht="15.75">
      <c r="A542" s="17"/>
      <c r="B542" s="4"/>
      <c r="C542" s="14"/>
      <c r="D542" s="4"/>
    </row>
    <row r="543" spans="1:4" ht="15.75">
      <c r="A543" s="17"/>
      <c r="B543" s="4"/>
      <c r="C543" s="20"/>
      <c r="D543" s="4"/>
    </row>
    <row r="544" spans="1:4" ht="15.75">
      <c r="A544" s="17"/>
      <c r="B544" s="4"/>
      <c r="C544" s="14"/>
      <c r="D544" s="4"/>
    </row>
    <row r="545" spans="1:4" ht="15.75">
      <c r="A545" s="42"/>
      <c r="B545" s="4"/>
      <c r="C545" s="14"/>
      <c r="D545" s="4"/>
    </row>
    <row r="546" spans="1:4" ht="15.75">
      <c r="A546" s="4"/>
      <c r="B546" s="4"/>
      <c r="C546" s="14"/>
      <c r="D546" s="4"/>
    </row>
    <row r="547" spans="1:4" ht="15.75">
      <c r="A547" s="17"/>
      <c r="B547" s="4"/>
      <c r="C547" s="14"/>
      <c r="D547" s="4"/>
    </row>
    <row r="548" spans="1:4" ht="15.75">
      <c r="A548" s="17"/>
      <c r="B548" s="4"/>
      <c r="C548" s="14"/>
      <c r="D548" s="4"/>
    </row>
    <row r="549" spans="1:4" ht="15.75">
      <c r="A549" s="4"/>
      <c r="B549" s="1"/>
      <c r="C549" s="14"/>
      <c r="D549" s="4"/>
    </row>
    <row r="550" spans="1:4" ht="15.75">
      <c r="A550" s="1"/>
      <c r="B550" s="4"/>
      <c r="C550" s="13"/>
      <c r="D550" s="4"/>
    </row>
    <row r="551" spans="1:4" ht="15.75">
      <c r="A551" s="4"/>
      <c r="B551" s="17"/>
      <c r="C551" s="14"/>
      <c r="D551" s="4"/>
    </row>
    <row r="552" spans="1:4" ht="15.75">
      <c r="A552" s="17"/>
      <c r="B552" s="17"/>
      <c r="C552" s="17"/>
      <c r="D552" s="17"/>
    </row>
    <row r="553" spans="1:4" ht="15.75">
      <c r="A553" s="17"/>
      <c r="B553" s="17"/>
      <c r="C553" s="17"/>
      <c r="D553" s="17"/>
    </row>
    <row r="554" spans="1:4" ht="15.75">
      <c r="A554" s="17"/>
      <c r="B554" s="17"/>
      <c r="C554" s="17"/>
      <c r="D554" s="17"/>
    </row>
    <row r="555" spans="1:4" ht="15.75">
      <c r="A555" s="17"/>
      <c r="B555" s="17"/>
      <c r="C555" s="17"/>
      <c r="D555" s="17"/>
    </row>
    <row r="556" spans="1:4" ht="15.75">
      <c r="A556" s="17"/>
      <c r="B556" s="17"/>
      <c r="C556" s="17"/>
      <c r="D556" s="17"/>
    </row>
    <row r="557" spans="1:4" ht="15.75">
      <c r="A557" s="17"/>
      <c r="B557" s="17"/>
      <c r="C557" s="17"/>
      <c r="D557" s="17"/>
    </row>
    <row r="558" spans="1:4" ht="15.75">
      <c r="A558" s="17"/>
      <c r="B558" s="17"/>
      <c r="C558" s="17"/>
      <c r="D558" s="17"/>
    </row>
    <row r="559" spans="1:4" ht="15.75">
      <c r="A559" s="17"/>
      <c r="B559" s="17"/>
      <c r="C559" s="17"/>
      <c r="D559" s="17"/>
    </row>
    <row r="560" spans="1:4" ht="18.75">
      <c r="A560" s="17"/>
      <c r="B560" s="19"/>
      <c r="C560" s="17"/>
      <c r="D560" s="17"/>
    </row>
    <row r="561" spans="1:4" ht="18.75">
      <c r="A561" s="19"/>
      <c r="C561" s="19"/>
      <c r="D561" s="19"/>
    </row>
    <row r="570" ht="15.75">
      <c r="B570" s="22"/>
    </row>
    <row r="571" spans="1:4" ht="15.75">
      <c r="A571" s="22"/>
      <c r="B571" s="22"/>
      <c r="C571" s="21"/>
      <c r="D571" s="22"/>
    </row>
    <row r="572" spans="1:4" ht="15.75">
      <c r="A572" s="22"/>
      <c r="B572" s="22"/>
      <c r="C572" s="21"/>
      <c r="D572" s="22"/>
    </row>
    <row r="573" spans="1:4" ht="15.75">
      <c r="A573" s="22"/>
      <c r="B573" s="22"/>
      <c r="C573" s="21"/>
      <c r="D573" s="22"/>
    </row>
    <row r="574" spans="1:4" ht="15.75">
      <c r="A574" s="22"/>
      <c r="B574" s="22"/>
      <c r="C574" s="22"/>
      <c r="D574" s="22"/>
    </row>
    <row r="575" spans="1:4" ht="15.75">
      <c r="A575" s="22"/>
      <c r="B575" s="22"/>
      <c r="C575" s="21"/>
      <c r="D575" s="22"/>
    </row>
    <row r="576" spans="1:4" ht="15.75">
      <c r="A576" s="22"/>
      <c r="B576" s="22"/>
      <c r="C576" s="21"/>
      <c r="D576" s="22"/>
    </row>
    <row r="577" spans="1:4" ht="15.75">
      <c r="A577" s="22"/>
      <c r="B577" s="22"/>
      <c r="C577" s="21"/>
      <c r="D577" s="22"/>
    </row>
    <row r="578" spans="1:4" ht="15.75">
      <c r="A578" s="22"/>
      <c r="B578" s="22"/>
      <c r="C578" s="21"/>
      <c r="D578" s="22"/>
    </row>
    <row r="579" spans="1:4" ht="15.75">
      <c r="A579" s="22"/>
      <c r="B579" s="22"/>
      <c r="C579" s="21"/>
      <c r="D579" s="22"/>
    </row>
    <row r="580" spans="1:4" ht="15.75">
      <c r="A580" s="22"/>
      <c r="B580" s="22"/>
      <c r="C580" s="21"/>
      <c r="D580" s="22"/>
    </row>
    <row r="581" spans="1:4" ht="15.75">
      <c r="A581" s="22"/>
      <c r="B581" s="22"/>
      <c r="C581" s="21"/>
      <c r="D581" s="22"/>
    </row>
    <row r="582" spans="1:4" ht="15.75">
      <c r="A582" s="22"/>
      <c r="B582" s="22"/>
      <c r="C582" s="21"/>
      <c r="D582" s="22"/>
    </row>
    <row r="583" spans="1:4" ht="15.75">
      <c r="A583" s="22"/>
      <c r="B583" s="22"/>
      <c r="C583" s="21"/>
      <c r="D583" s="22"/>
    </row>
    <row r="584" spans="1:4" ht="15.75">
      <c r="A584" s="22"/>
      <c r="B584" s="22"/>
      <c r="C584" s="21"/>
      <c r="D584" s="22"/>
    </row>
    <row r="585" spans="1:4" ht="15.75">
      <c r="A585" s="22"/>
      <c r="B585" s="22"/>
      <c r="C585" s="21"/>
      <c r="D585" s="22"/>
    </row>
    <row r="586" spans="1:4" ht="15.75">
      <c r="A586" s="22"/>
      <c r="B586" s="22"/>
      <c r="C586" s="21"/>
      <c r="D586" s="22"/>
    </row>
    <row r="587" spans="1:4" ht="15.75">
      <c r="A587" s="22"/>
      <c r="B587" s="22"/>
      <c r="C587" s="21"/>
      <c r="D587" s="22"/>
    </row>
    <row r="588" spans="1:4" ht="15.75">
      <c r="A588" s="22"/>
      <c r="B588" s="22"/>
      <c r="C588" s="21"/>
      <c r="D588" s="22"/>
    </row>
    <row r="589" spans="1:4" ht="15.75">
      <c r="A589" s="22"/>
      <c r="B589" s="22"/>
      <c r="C589" s="21"/>
      <c r="D589" s="22"/>
    </row>
    <row r="590" spans="1:4" ht="15.75">
      <c r="A590" s="22"/>
      <c r="B590" s="22"/>
      <c r="C590" s="21"/>
      <c r="D590" s="22"/>
    </row>
    <row r="591" spans="1:4" ht="15.75">
      <c r="A591" s="22"/>
      <c r="B591" s="22"/>
      <c r="C591" s="21"/>
      <c r="D591" s="22"/>
    </row>
    <row r="592" spans="1:4" ht="15.75">
      <c r="A592" s="22"/>
      <c r="B592" s="22"/>
      <c r="C592" s="21"/>
      <c r="D592" s="22"/>
    </row>
    <row r="593" spans="1:4" ht="15.75">
      <c r="A593" s="22"/>
      <c r="B593" s="22"/>
      <c r="C593" s="21"/>
      <c r="D593" s="22"/>
    </row>
    <row r="594" spans="1:4" ht="15.75">
      <c r="A594" s="22"/>
      <c r="B594" s="22"/>
      <c r="C594" s="21"/>
      <c r="D594" s="22"/>
    </row>
    <row r="595" spans="1:4" ht="15.75">
      <c r="A595" s="22"/>
      <c r="B595" s="22"/>
      <c r="C595" s="21"/>
      <c r="D595" s="22"/>
    </row>
    <row r="596" spans="1:4" ht="15.75">
      <c r="A596" s="22"/>
      <c r="B596" s="22"/>
      <c r="C596" s="21"/>
      <c r="D596" s="22"/>
    </row>
    <row r="597" spans="1:4" ht="15.75">
      <c r="A597" s="22"/>
      <c r="B597" s="22"/>
      <c r="C597" s="21"/>
      <c r="D597" s="22"/>
    </row>
    <row r="598" spans="1:4" ht="15.75">
      <c r="A598" s="22"/>
      <c r="B598" s="22"/>
      <c r="C598" s="21"/>
      <c r="D598" s="22"/>
    </row>
    <row r="599" spans="1:4" ht="15.75">
      <c r="A599" s="22"/>
      <c r="B599" s="22"/>
      <c r="C599" s="21"/>
      <c r="D599" s="22"/>
    </row>
    <row r="600" spans="1:4" ht="15.75">
      <c r="A600" s="22"/>
      <c r="B600" s="22"/>
      <c r="C600" s="21"/>
      <c r="D600" s="22"/>
    </row>
    <row r="601" spans="1:4" ht="15.75">
      <c r="A601" s="22"/>
      <c r="B601" s="22"/>
      <c r="C601" s="21"/>
      <c r="D601" s="22"/>
    </row>
    <row r="602" spans="1:4" ht="15.75">
      <c r="A602" s="22"/>
      <c r="B602" s="22"/>
      <c r="C602" s="21"/>
      <c r="D602" s="22"/>
    </row>
    <row r="603" spans="1:4" ht="15.75">
      <c r="A603" s="22"/>
      <c r="B603" s="22"/>
      <c r="C603" s="21"/>
      <c r="D603" s="22"/>
    </row>
    <row r="604" spans="1:4" ht="15.75">
      <c r="A604" s="22"/>
      <c r="B604" s="22"/>
      <c r="C604" s="21"/>
      <c r="D604" s="22"/>
    </row>
    <row r="605" spans="1:4" ht="15.75">
      <c r="A605" s="22"/>
      <c r="B605" s="22"/>
      <c r="C605" s="21"/>
      <c r="D605" s="22"/>
    </row>
    <row r="606" spans="1:4" ht="15.75">
      <c r="A606" s="22"/>
      <c r="B606" s="22"/>
      <c r="C606" s="21"/>
      <c r="D606" s="22"/>
    </row>
    <row r="607" spans="1:4" ht="15.75">
      <c r="A607" s="22"/>
      <c r="B607" s="22"/>
      <c r="C607" s="21"/>
      <c r="D607" s="22"/>
    </row>
    <row r="608" spans="1:4" ht="15.75">
      <c r="A608" s="22"/>
      <c r="B608" s="22"/>
      <c r="C608" s="21"/>
      <c r="D608" s="22"/>
    </row>
    <row r="609" spans="1:4" ht="15.75">
      <c r="A609" s="22"/>
      <c r="B609" s="22"/>
      <c r="C609" s="21"/>
      <c r="D609" s="22"/>
    </row>
    <row r="610" spans="1:4" ht="15.75">
      <c r="A610" s="22"/>
      <c r="B610" s="22"/>
      <c r="C610" s="21"/>
      <c r="D610" s="22"/>
    </row>
    <row r="611" spans="1:4" ht="15.75">
      <c r="A611" s="22"/>
      <c r="B611" s="22"/>
      <c r="C611" s="21"/>
      <c r="D611" s="22"/>
    </row>
    <row r="612" spans="1:4" ht="15.75">
      <c r="A612" s="22"/>
      <c r="B612" s="22"/>
      <c r="C612" s="21"/>
      <c r="D612" s="22"/>
    </row>
    <row r="613" spans="1:4" ht="15.75">
      <c r="A613" s="22"/>
      <c r="B613" s="22"/>
      <c r="C613" s="21"/>
      <c r="D613" s="22"/>
    </row>
    <row r="614" spans="1:4" ht="15.75">
      <c r="A614" s="22"/>
      <c r="B614" s="22"/>
      <c r="C614" s="21"/>
      <c r="D614" s="22"/>
    </row>
    <row r="615" spans="1:4" ht="15.75">
      <c r="A615" s="22"/>
      <c r="B615" s="22"/>
      <c r="C615" s="21"/>
      <c r="D615" s="22"/>
    </row>
    <row r="616" spans="1:4" ht="15.75">
      <c r="A616" s="22"/>
      <c r="B616" s="22"/>
      <c r="C616" s="21"/>
      <c r="D616" s="22"/>
    </row>
    <row r="617" spans="1:4" ht="15.75">
      <c r="A617" s="22"/>
      <c r="B617" s="22"/>
      <c r="C617" s="21"/>
      <c r="D617" s="22"/>
    </row>
    <row r="618" spans="1:4" ht="15.75">
      <c r="A618" s="22"/>
      <c r="B618" s="22"/>
      <c r="C618" s="21"/>
      <c r="D618" s="22"/>
    </row>
    <row r="619" spans="1:4" ht="15.75">
      <c r="A619" s="22"/>
      <c r="B619" s="22"/>
      <c r="C619" s="21"/>
      <c r="D619" s="22"/>
    </row>
    <row r="620" spans="1:4" ht="15.75">
      <c r="A620" s="22"/>
      <c r="B620" s="22"/>
      <c r="C620" s="21"/>
      <c r="D620" s="22"/>
    </row>
    <row r="621" spans="1:4" ht="15.75">
      <c r="A621" s="22"/>
      <c r="B621" s="22"/>
      <c r="C621" s="21"/>
      <c r="D621" s="22"/>
    </row>
    <row r="622" spans="1:4" ht="15.75">
      <c r="A622" s="22"/>
      <c r="B622" s="22"/>
      <c r="C622" s="21"/>
      <c r="D622" s="22"/>
    </row>
    <row r="623" spans="1:4" ht="15.75">
      <c r="A623" s="22"/>
      <c r="B623" s="22"/>
      <c r="C623" s="21"/>
      <c r="D623" s="22"/>
    </row>
    <row r="624" spans="1:4" ht="15.75">
      <c r="A624" s="22"/>
      <c r="B624" s="22"/>
      <c r="C624" s="21"/>
      <c r="D624" s="22"/>
    </row>
    <row r="625" spans="1:4" ht="15.75">
      <c r="A625" s="22"/>
      <c r="B625" s="22"/>
      <c r="C625" s="21"/>
      <c r="D625" s="22"/>
    </row>
    <row r="626" spans="1:4" ht="15.75">
      <c r="A626" s="22"/>
      <c r="B626" s="22"/>
      <c r="C626" s="21"/>
      <c r="D626" s="22"/>
    </row>
    <row r="627" spans="1:4" ht="15.75">
      <c r="A627" s="22"/>
      <c r="B627" s="22"/>
      <c r="C627" s="21"/>
      <c r="D627" s="22"/>
    </row>
    <row r="628" spans="1:4" ht="15.75">
      <c r="A628" s="22"/>
      <c r="B628" s="22"/>
      <c r="C628" s="21"/>
      <c r="D628" s="22"/>
    </row>
    <row r="629" spans="1:4" ht="15.75">
      <c r="A629" s="22"/>
      <c r="B629" s="22"/>
      <c r="C629" s="21"/>
      <c r="D629" s="22"/>
    </row>
    <row r="630" spans="1:4" ht="15.75">
      <c r="A630" s="22"/>
      <c r="B630" s="22"/>
      <c r="C630" s="21"/>
      <c r="D630" s="22"/>
    </row>
    <row r="631" spans="1:4" ht="15.75">
      <c r="A631" s="22"/>
      <c r="B631" s="22"/>
      <c r="C631" s="21"/>
      <c r="D631" s="22"/>
    </row>
    <row r="632" spans="1:4" ht="15.75">
      <c r="A632" s="22"/>
      <c r="B632" s="22"/>
      <c r="C632" s="21"/>
      <c r="D632" s="22"/>
    </row>
    <row r="633" spans="1:4" ht="15.75">
      <c r="A633" s="22"/>
      <c r="B633" s="22"/>
      <c r="C633" s="21"/>
      <c r="D633" s="22"/>
    </row>
    <row r="634" spans="1:4" ht="15.75">
      <c r="A634" s="22"/>
      <c r="B634" s="22"/>
      <c r="C634" s="21"/>
      <c r="D634" s="22"/>
    </row>
    <row r="635" spans="1:4" ht="15.75">
      <c r="A635" s="22"/>
      <c r="B635" s="22"/>
      <c r="C635" s="21"/>
      <c r="D635" s="22"/>
    </row>
    <row r="636" spans="1:4" ht="15.75">
      <c r="A636" s="22"/>
      <c r="B636" s="22"/>
      <c r="C636" s="21"/>
      <c r="D636" s="22"/>
    </row>
    <row r="637" spans="1:4" ht="15.75">
      <c r="A637" s="22"/>
      <c r="B637" s="22"/>
      <c r="C637" s="21"/>
      <c r="D637" s="22"/>
    </row>
    <row r="638" spans="1:4" ht="15.75">
      <c r="A638" s="22"/>
      <c r="B638" s="22"/>
      <c r="C638" s="21"/>
      <c r="D638" s="22"/>
    </row>
    <row r="639" spans="1:4" ht="15.75">
      <c r="A639" s="22"/>
      <c r="B639" s="22"/>
      <c r="C639" s="21"/>
      <c r="D639" s="22"/>
    </row>
    <row r="640" spans="1:4" ht="15.75">
      <c r="A640" s="22"/>
      <c r="B640" s="22"/>
      <c r="C640" s="21"/>
      <c r="D640" s="22"/>
    </row>
    <row r="641" spans="1:4" ht="15.75">
      <c r="A641" s="22"/>
      <c r="B641" s="22"/>
      <c r="C641" s="21"/>
      <c r="D641" s="22"/>
    </row>
    <row r="642" spans="1:4" ht="15.75">
      <c r="A642" s="22"/>
      <c r="B642" s="22"/>
      <c r="C642" s="21"/>
      <c r="D642" s="22"/>
    </row>
    <row r="643" spans="1:4" ht="15.75">
      <c r="A643" s="22"/>
      <c r="B643" s="22"/>
      <c r="C643" s="21"/>
      <c r="D643" s="22"/>
    </row>
    <row r="644" spans="1:4" ht="15.75">
      <c r="A644" s="22"/>
      <c r="B644" s="22"/>
      <c r="C644" s="21"/>
      <c r="D644" s="22"/>
    </row>
    <row r="645" spans="1:4" ht="15.75">
      <c r="A645" s="22"/>
      <c r="B645" s="22"/>
      <c r="C645" s="21"/>
      <c r="D645" s="22"/>
    </row>
    <row r="646" spans="1:4" ht="15.75">
      <c r="A646" s="22"/>
      <c r="B646" s="22"/>
      <c r="C646" s="21"/>
      <c r="D646" s="22"/>
    </row>
    <row r="647" spans="1:4" ht="15.75">
      <c r="A647" s="22"/>
      <c r="B647" s="22"/>
      <c r="C647" s="21"/>
      <c r="D647" s="22"/>
    </row>
    <row r="648" spans="1:4" ht="15.75">
      <c r="A648" s="22"/>
      <c r="B648" s="22"/>
      <c r="C648" s="21"/>
      <c r="D648" s="22"/>
    </row>
    <row r="649" spans="1:4" ht="15.75">
      <c r="A649" s="22"/>
      <c r="B649" s="22"/>
      <c r="C649" s="21"/>
      <c r="D649" s="22"/>
    </row>
    <row r="650" spans="1:4" ht="15.75">
      <c r="A650" s="22"/>
      <c r="B650" s="22"/>
      <c r="C650" s="21"/>
      <c r="D650" s="22"/>
    </row>
    <row r="651" spans="1:4" ht="15.75">
      <c r="A651" s="22"/>
      <c r="B651" s="22"/>
      <c r="C651" s="21"/>
      <c r="D651" s="22"/>
    </row>
    <row r="652" spans="1:4" ht="15.75">
      <c r="A652" s="22"/>
      <c r="B652" s="22"/>
      <c r="C652" s="21"/>
      <c r="D652" s="22"/>
    </row>
    <row r="653" spans="1:4" ht="15.75">
      <c r="A653" s="22"/>
      <c r="B653" s="22"/>
      <c r="C653" s="21"/>
      <c r="D653" s="22"/>
    </row>
    <row r="654" spans="1:4" ht="15.75">
      <c r="A654" s="22"/>
      <c r="B654" s="22"/>
      <c r="C654" s="21"/>
      <c r="D654" s="22"/>
    </row>
    <row r="655" spans="1:4" ht="15.75">
      <c r="A655" s="22"/>
      <c r="B655" s="22"/>
      <c r="C655" s="21"/>
      <c r="D655" s="22"/>
    </row>
    <row r="656" spans="1:4" ht="15.75">
      <c r="A656" s="22"/>
      <c r="B656" s="22"/>
      <c r="C656" s="21"/>
      <c r="D656" s="22"/>
    </row>
    <row r="657" spans="1:4" ht="15.75">
      <c r="A657" s="22"/>
      <c r="B657" s="22"/>
      <c r="C657" s="21"/>
      <c r="D657" s="22"/>
    </row>
    <row r="658" spans="1:4" ht="15.75">
      <c r="A658" s="22"/>
      <c r="B658" s="22"/>
      <c r="C658" s="21"/>
      <c r="D658" s="22"/>
    </row>
    <row r="659" spans="1:4" ht="15.75">
      <c r="A659" s="22"/>
      <c r="B659" s="22"/>
      <c r="C659" s="21"/>
      <c r="D659" s="22"/>
    </row>
    <row r="660" spans="1:4" ht="15.75">
      <c r="A660" s="22"/>
      <c r="B660" s="22"/>
      <c r="C660" s="21"/>
      <c r="D660" s="22"/>
    </row>
    <row r="661" spans="1:4" ht="15.75">
      <c r="A661" s="22"/>
      <c r="B661" s="22"/>
      <c r="C661" s="21"/>
      <c r="D661" s="22"/>
    </row>
    <row r="662" spans="1:4" ht="15.75">
      <c r="A662" s="22"/>
      <c r="B662" s="22"/>
      <c r="C662" s="21"/>
      <c r="D662" s="22"/>
    </row>
    <row r="663" spans="1:4" ht="15.75">
      <c r="A663" s="22"/>
      <c r="B663" s="22"/>
      <c r="C663" s="21"/>
      <c r="D663" s="22"/>
    </row>
    <row r="664" spans="1:4" ht="15.75">
      <c r="A664" s="22"/>
      <c r="B664" s="22"/>
      <c r="C664" s="21"/>
      <c r="D664" s="22"/>
    </row>
    <row r="665" spans="1:4" ht="15.75">
      <c r="A665" s="22"/>
      <c r="B665" s="22"/>
      <c r="C665" s="21"/>
      <c r="D665" s="22"/>
    </row>
    <row r="666" spans="1:4" ht="15.75">
      <c r="A666" s="22"/>
      <c r="B666" s="22"/>
      <c r="C666" s="21"/>
      <c r="D666" s="22"/>
    </row>
    <row r="667" spans="1:4" ht="15.75">
      <c r="A667" s="22"/>
      <c r="B667" s="22"/>
      <c r="C667" s="21"/>
      <c r="D667" s="22"/>
    </row>
    <row r="668" spans="1:4" ht="15.75">
      <c r="A668" s="22"/>
      <c r="B668" s="22"/>
      <c r="C668" s="21"/>
      <c r="D668" s="22"/>
    </row>
    <row r="669" spans="1:4" ht="15.75">
      <c r="A669" s="22"/>
      <c r="B669" s="22"/>
      <c r="C669" s="21"/>
      <c r="D669" s="22"/>
    </row>
    <row r="670" spans="1:4" ht="15.75">
      <c r="A670" s="22"/>
      <c r="B670" s="22"/>
      <c r="C670" s="21"/>
      <c r="D670" s="22"/>
    </row>
    <row r="671" spans="1:4" ht="15.75">
      <c r="A671" s="22"/>
      <c r="B671" s="22"/>
      <c r="C671" s="21"/>
      <c r="D671" s="22"/>
    </row>
    <row r="672" spans="1:4" ht="15.75">
      <c r="A672" s="22"/>
      <c r="B672" s="22"/>
      <c r="C672" s="21"/>
      <c r="D672" s="22"/>
    </row>
    <row r="673" spans="1:4" ht="15.75">
      <c r="A673" s="22"/>
      <c r="B673" s="22"/>
      <c r="C673" s="21"/>
      <c r="D673" s="22"/>
    </row>
    <row r="674" spans="1:4" ht="15.75">
      <c r="A674" s="22"/>
      <c r="B674" s="22"/>
      <c r="C674" s="21"/>
      <c r="D674" s="22"/>
    </row>
    <row r="675" spans="1:4" ht="15.75">
      <c r="A675" s="22"/>
      <c r="B675" s="22"/>
      <c r="C675" s="21"/>
      <c r="D675" s="22"/>
    </row>
    <row r="676" spans="1:4" ht="15.75">
      <c r="A676" s="22"/>
      <c r="B676" s="22"/>
      <c r="C676" s="21"/>
      <c r="D676" s="22"/>
    </row>
    <row r="677" spans="1:4" ht="15.75">
      <c r="A677" s="22"/>
      <c r="B677" s="22"/>
      <c r="C677" s="21"/>
      <c r="D677" s="22"/>
    </row>
    <row r="678" spans="1:4" ht="15.75">
      <c r="A678" s="22"/>
      <c r="B678" s="22"/>
      <c r="C678" s="21"/>
      <c r="D678" s="22"/>
    </row>
    <row r="679" spans="1:4" ht="15.75">
      <c r="A679" s="22"/>
      <c r="B679" s="22"/>
      <c r="C679" s="21"/>
      <c r="D679" s="22"/>
    </row>
    <row r="680" spans="1:4" ht="15.75">
      <c r="A680" s="22"/>
      <c r="B680" s="22"/>
      <c r="C680" s="21"/>
      <c r="D680" s="22"/>
    </row>
    <row r="681" spans="1:4" ht="15.75">
      <c r="A681" s="22"/>
      <c r="B681" s="22"/>
      <c r="C681" s="21"/>
      <c r="D681" s="22"/>
    </row>
    <row r="682" spans="1:4" ht="15.75">
      <c r="A682" s="22"/>
      <c r="B682" s="22"/>
      <c r="C682" s="21"/>
      <c r="D682" s="22"/>
    </row>
    <row r="683" spans="1:4" ht="15.75">
      <c r="A683" s="22"/>
      <c r="B683" s="22"/>
      <c r="C683" s="21"/>
      <c r="D683" s="22"/>
    </row>
    <row r="684" spans="1:4" ht="15.75">
      <c r="A684" s="22"/>
      <c r="B684" s="22"/>
      <c r="C684" s="21"/>
      <c r="D684" s="22"/>
    </row>
    <row r="685" spans="1:4" ht="15.75">
      <c r="A685" s="22"/>
      <c r="B685" s="22"/>
      <c r="C685" s="21"/>
      <c r="D685" s="22"/>
    </row>
    <row r="686" spans="1:4" ht="15.75">
      <c r="A686" s="22"/>
      <c r="B686" s="22"/>
      <c r="C686" s="21"/>
      <c r="D686" s="22"/>
    </row>
    <row r="687" spans="1:4" ht="15.75">
      <c r="A687" s="22"/>
      <c r="B687" s="22"/>
      <c r="C687" s="21"/>
      <c r="D687" s="22"/>
    </row>
    <row r="688" spans="1:4" ht="15.75">
      <c r="A688" s="22"/>
      <c r="B688" s="22"/>
      <c r="C688" s="21"/>
      <c r="D688" s="22"/>
    </row>
    <row r="689" spans="1:4" ht="15.75">
      <c r="A689" s="22"/>
      <c r="B689" s="22"/>
      <c r="C689" s="21"/>
      <c r="D689" s="22"/>
    </row>
    <row r="690" spans="1:4" ht="15.75">
      <c r="A690" s="22"/>
      <c r="B690" s="22"/>
      <c r="C690" s="21"/>
      <c r="D690" s="22"/>
    </row>
    <row r="691" spans="1:4" ht="15.75">
      <c r="A691" s="22"/>
      <c r="B691" s="22"/>
      <c r="C691" s="21"/>
      <c r="D691" s="22"/>
    </row>
    <row r="692" spans="1:4" ht="15.75">
      <c r="A692" s="22"/>
      <c r="B692" s="22"/>
      <c r="C692" s="21"/>
      <c r="D692" s="22"/>
    </row>
    <row r="693" spans="1:4" ht="15.75">
      <c r="A693" s="22"/>
      <c r="B693" s="22"/>
      <c r="C693" s="21"/>
      <c r="D693" s="22"/>
    </row>
    <row r="694" spans="1:4" ht="15.75">
      <c r="A694" s="22"/>
      <c r="B694" s="22"/>
      <c r="C694" s="21"/>
      <c r="D694" s="22"/>
    </row>
    <row r="695" spans="1:4" ht="15.75">
      <c r="A695" s="22"/>
      <c r="B695" s="22"/>
      <c r="C695" s="21"/>
      <c r="D695" s="22"/>
    </row>
    <row r="696" spans="1:4" ht="15.75">
      <c r="A696" s="22"/>
      <c r="B696" s="22"/>
      <c r="C696" s="21"/>
      <c r="D696" s="22"/>
    </row>
    <row r="697" spans="1:4" ht="15.75">
      <c r="A697" s="22"/>
      <c r="B697" s="22"/>
      <c r="C697" s="21"/>
      <c r="D697" s="22"/>
    </row>
    <row r="698" spans="1:4" ht="15.75">
      <c r="A698" s="22"/>
      <c r="B698" s="22"/>
      <c r="C698" s="21"/>
      <c r="D698" s="22"/>
    </row>
    <row r="699" spans="1:4" ht="15.75">
      <c r="A699" s="22"/>
      <c r="B699" s="22"/>
      <c r="C699" s="21"/>
      <c r="D699" s="22"/>
    </row>
    <row r="700" spans="1:4" ht="15.75">
      <c r="A700" s="22"/>
      <c r="B700" s="22"/>
      <c r="C700" s="21"/>
      <c r="D700" s="22"/>
    </row>
    <row r="701" spans="1:4" ht="15.75">
      <c r="A701" s="22"/>
      <c r="B701" s="22"/>
      <c r="C701" s="21"/>
      <c r="D701" s="22"/>
    </row>
    <row r="702" spans="1:4" ht="15.75">
      <c r="A702" s="22"/>
      <c r="B702" s="22"/>
      <c r="C702" s="21"/>
      <c r="D702" s="22"/>
    </row>
    <row r="703" spans="1:4" ht="15.75">
      <c r="A703" s="22"/>
      <c r="B703" s="22"/>
      <c r="C703" s="21"/>
      <c r="D703" s="22"/>
    </row>
    <row r="704" spans="1:4" ht="15.75">
      <c r="A704" s="22"/>
      <c r="B704" s="22"/>
      <c r="C704" s="21"/>
      <c r="D704" s="22"/>
    </row>
    <row r="705" spans="1:4" ht="15.75">
      <c r="A705" s="22"/>
      <c r="B705" s="22"/>
      <c r="C705" s="21"/>
      <c r="D705" s="22"/>
    </row>
    <row r="706" spans="1:4" ht="15.75">
      <c r="A706" s="22"/>
      <c r="B706" s="22"/>
      <c r="C706" s="21"/>
      <c r="D706" s="22"/>
    </row>
    <row r="707" spans="1:4" ht="15.75">
      <c r="A707" s="22"/>
      <c r="B707" s="22"/>
      <c r="C707" s="21"/>
      <c r="D707" s="22"/>
    </row>
    <row r="708" spans="1:4" ht="15.75">
      <c r="A708" s="22"/>
      <c r="B708" s="22"/>
      <c r="C708" s="21"/>
      <c r="D708" s="22"/>
    </row>
    <row r="709" spans="1:4" ht="15.75">
      <c r="A709" s="22"/>
      <c r="B709" s="22"/>
      <c r="C709" s="21"/>
      <c r="D709" s="22"/>
    </row>
    <row r="710" spans="1:4" ht="15.75">
      <c r="A710" s="22"/>
      <c r="C710" s="21"/>
      <c r="D710" s="22"/>
    </row>
    <row r="711" ht="15.75">
      <c r="C711" s="23"/>
    </row>
    <row r="712" ht="15.75">
      <c r="C712" s="23"/>
    </row>
    <row r="713" ht="15.75">
      <c r="C713" s="23"/>
    </row>
    <row r="714" ht="15.75">
      <c r="C714" s="23"/>
    </row>
    <row r="715" ht="15.75">
      <c r="C715" s="23"/>
    </row>
    <row r="716" ht="15.75">
      <c r="C716" s="23"/>
    </row>
    <row r="717" ht="15.75">
      <c r="C717" s="23"/>
    </row>
    <row r="718" ht="15.75">
      <c r="C718" s="23"/>
    </row>
    <row r="719" ht="15.75">
      <c r="C719" s="23"/>
    </row>
    <row r="720" ht="15.75">
      <c r="C720" s="23"/>
    </row>
    <row r="721" ht="15.75">
      <c r="C721" s="23"/>
    </row>
    <row r="722" ht="15.75">
      <c r="C722" s="23"/>
    </row>
    <row r="723" ht="15.75">
      <c r="C723" s="23"/>
    </row>
    <row r="724" ht="15.75">
      <c r="C724" s="23"/>
    </row>
    <row r="725" ht="15.75">
      <c r="C725" s="23"/>
    </row>
    <row r="726" ht="15.75">
      <c r="C726" s="23"/>
    </row>
    <row r="727" ht="15.75">
      <c r="C727" s="23"/>
    </row>
    <row r="728" ht="15.75">
      <c r="C728" s="23"/>
    </row>
    <row r="729" ht="15.75">
      <c r="C729" s="23"/>
    </row>
    <row r="730" ht="15.75">
      <c r="C730" s="23"/>
    </row>
    <row r="731" ht="15.75">
      <c r="C731" s="23"/>
    </row>
    <row r="732" ht="15.75">
      <c r="C732" s="23"/>
    </row>
    <row r="733" ht="15.75">
      <c r="C733" s="23"/>
    </row>
    <row r="734" ht="15.75">
      <c r="C734" s="23"/>
    </row>
    <row r="735" ht="15.75">
      <c r="C735" s="23"/>
    </row>
    <row r="736" ht="15.75">
      <c r="C736" s="23"/>
    </row>
    <row r="737" ht="15.75">
      <c r="C737" s="23"/>
    </row>
    <row r="738" ht="15.75">
      <c r="C738" s="23"/>
    </row>
    <row r="739" ht="15.75">
      <c r="C739" s="23"/>
    </row>
    <row r="740" ht="15.75">
      <c r="C740" s="23"/>
    </row>
    <row r="741" ht="15.75">
      <c r="C741" s="23"/>
    </row>
    <row r="742" ht="15.75">
      <c r="C742" s="23"/>
    </row>
    <row r="743" ht="15.75">
      <c r="C743" s="23"/>
    </row>
    <row r="744" ht="15.75">
      <c r="C744" s="23"/>
    </row>
    <row r="745" ht="15.75">
      <c r="C745" s="23"/>
    </row>
    <row r="746" ht="15.75">
      <c r="C746" s="23"/>
    </row>
    <row r="747" ht="15.75">
      <c r="C747" s="23"/>
    </row>
    <row r="748" ht="15.75">
      <c r="C748" s="23"/>
    </row>
    <row r="749" ht="15.75">
      <c r="C749" s="23"/>
    </row>
    <row r="750" ht="15.75">
      <c r="C750" s="23"/>
    </row>
    <row r="751" ht="15.75">
      <c r="C751" s="23"/>
    </row>
    <row r="752" ht="15.75">
      <c r="C752" s="23"/>
    </row>
    <row r="753" ht="15.75">
      <c r="C753" s="23"/>
    </row>
    <row r="754" ht="15.75">
      <c r="C754" s="23"/>
    </row>
    <row r="755" ht="15.75">
      <c r="C755" s="23"/>
    </row>
    <row r="756" ht="15.75">
      <c r="C756" s="23"/>
    </row>
    <row r="757" ht="15.75">
      <c r="C757" s="23"/>
    </row>
    <row r="758" ht="15.75">
      <c r="C758" s="23"/>
    </row>
    <row r="759" ht="15.75">
      <c r="C759" s="23"/>
    </row>
    <row r="760" ht="15.75">
      <c r="C760" s="23"/>
    </row>
    <row r="761" ht="15.75">
      <c r="C761" s="23"/>
    </row>
    <row r="762" ht="15.75">
      <c r="C762" s="23"/>
    </row>
    <row r="763" ht="15.75">
      <c r="C763" s="23"/>
    </row>
    <row r="764" ht="15.75">
      <c r="C764" s="23"/>
    </row>
    <row r="765" ht="15.75">
      <c r="C765" s="23"/>
    </row>
    <row r="766" ht="15.75">
      <c r="C766" s="23"/>
    </row>
    <row r="767" ht="15.75">
      <c r="C767" s="23"/>
    </row>
    <row r="768" ht="15.75">
      <c r="C768" s="23"/>
    </row>
    <row r="769" ht="15.75">
      <c r="C769" s="23"/>
    </row>
    <row r="770" ht="15.75">
      <c r="C770" s="23"/>
    </row>
    <row r="771" ht="15.75">
      <c r="C771" s="23"/>
    </row>
    <row r="772" ht="15.75">
      <c r="C772" s="23"/>
    </row>
    <row r="773" ht="15.75">
      <c r="C773" s="23"/>
    </row>
    <row r="774" ht="15.75">
      <c r="C774" s="23"/>
    </row>
    <row r="775" ht="15.75">
      <c r="C775" s="23"/>
    </row>
    <row r="776" ht="15.75">
      <c r="C776" s="23"/>
    </row>
    <row r="777" ht="15.75">
      <c r="C777" s="23"/>
    </row>
    <row r="778" ht="15.75">
      <c r="C778" s="23"/>
    </row>
    <row r="779" ht="15.75">
      <c r="C779" s="23"/>
    </row>
    <row r="780" ht="15.75">
      <c r="C780" s="23"/>
    </row>
    <row r="781" ht="15.75">
      <c r="C781" s="23"/>
    </row>
    <row r="782" ht="15.75">
      <c r="C782" s="23"/>
    </row>
    <row r="783" ht="15.75">
      <c r="C783" s="23"/>
    </row>
    <row r="784" ht="15.75">
      <c r="C784" s="23"/>
    </row>
    <row r="785" ht="15.75">
      <c r="C785" s="23"/>
    </row>
    <row r="786" ht="15.75">
      <c r="C786" s="23"/>
    </row>
    <row r="787" ht="15.75">
      <c r="C787" s="23"/>
    </row>
    <row r="788" ht="15.75">
      <c r="C788" s="23"/>
    </row>
    <row r="789" ht="15.75">
      <c r="C789" s="23"/>
    </row>
    <row r="790" ht="15.75">
      <c r="C790" s="23"/>
    </row>
    <row r="791" ht="15.75">
      <c r="C791" s="23"/>
    </row>
    <row r="792" ht="15.75">
      <c r="C792" s="23"/>
    </row>
    <row r="793" ht="15.75">
      <c r="C793" s="23"/>
    </row>
    <row r="794" ht="15.75">
      <c r="C794" s="23"/>
    </row>
    <row r="795" ht="15.75">
      <c r="C795" s="23"/>
    </row>
    <row r="796" ht="15.75">
      <c r="C796" s="23"/>
    </row>
    <row r="797" ht="15.75">
      <c r="C797" s="23"/>
    </row>
    <row r="798" ht="15.75">
      <c r="C798" s="23"/>
    </row>
    <row r="799" ht="15.75">
      <c r="C799" s="23"/>
    </row>
    <row r="800" ht="15.75">
      <c r="C800" s="23"/>
    </row>
    <row r="801" ht="15.75">
      <c r="C801" s="23"/>
    </row>
    <row r="802" ht="15.75">
      <c r="C802" s="23"/>
    </row>
    <row r="803" ht="15.75">
      <c r="C803" s="23"/>
    </row>
    <row r="804" ht="15.75">
      <c r="C804" s="23"/>
    </row>
    <row r="805" ht="15.75">
      <c r="C805" s="23"/>
    </row>
    <row r="806" ht="15.75">
      <c r="C806" s="23"/>
    </row>
    <row r="807" ht="15.75">
      <c r="C807" s="23"/>
    </row>
    <row r="808" ht="15.75">
      <c r="C808" s="23"/>
    </row>
    <row r="809" ht="15.75">
      <c r="C809" s="23"/>
    </row>
    <row r="810" ht="15.75">
      <c r="C810" s="23"/>
    </row>
    <row r="811" ht="15.75">
      <c r="C811" s="23"/>
    </row>
    <row r="812" ht="15.75">
      <c r="C812" s="23"/>
    </row>
    <row r="813" ht="15.75">
      <c r="C813" s="23"/>
    </row>
    <row r="814" ht="15.75">
      <c r="C814" s="23"/>
    </row>
    <row r="815" ht="15.75">
      <c r="C815" s="23"/>
    </row>
    <row r="816" ht="15.75">
      <c r="C816" s="23"/>
    </row>
    <row r="817" ht="15.75">
      <c r="C817" s="23"/>
    </row>
    <row r="818" ht="15.75">
      <c r="C818" s="23"/>
    </row>
    <row r="819" ht="15.75">
      <c r="C819" s="23"/>
    </row>
    <row r="820" ht="15.75">
      <c r="C820" s="23"/>
    </row>
    <row r="821" ht="15.75">
      <c r="C821" s="23"/>
    </row>
    <row r="822" ht="15.75">
      <c r="C822" s="23"/>
    </row>
    <row r="823" ht="15.75">
      <c r="C823" s="23"/>
    </row>
    <row r="824" ht="15.75">
      <c r="C824" s="23"/>
    </row>
    <row r="825" ht="15.75">
      <c r="C825" s="23"/>
    </row>
    <row r="826" ht="15.75">
      <c r="C826" s="23"/>
    </row>
    <row r="827" ht="15.75">
      <c r="C827" s="23"/>
    </row>
    <row r="828" ht="15.75">
      <c r="C828" s="23"/>
    </row>
    <row r="829" ht="15.75">
      <c r="C829" s="23"/>
    </row>
    <row r="830" ht="15.75">
      <c r="C830" s="23"/>
    </row>
    <row r="831" ht="15.75">
      <c r="C831" s="23"/>
    </row>
    <row r="832" ht="15.75">
      <c r="C832" s="23"/>
    </row>
    <row r="833" ht="15.75">
      <c r="C833" s="23"/>
    </row>
    <row r="834" ht="15.75">
      <c r="C834" s="23"/>
    </row>
    <row r="835" ht="15.75">
      <c r="C835" s="23"/>
    </row>
    <row r="836" ht="15.75">
      <c r="C836" s="23"/>
    </row>
    <row r="837" ht="15.75">
      <c r="C837" s="23"/>
    </row>
    <row r="838" ht="15.75">
      <c r="C838" s="23"/>
    </row>
    <row r="839" ht="15.75">
      <c r="C839" s="23"/>
    </row>
    <row r="840" ht="15.75">
      <c r="C840" s="23"/>
    </row>
    <row r="841" ht="15.75">
      <c r="C841" s="23"/>
    </row>
    <row r="842" ht="15.75">
      <c r="C842" s="23"/>
    </row>
    <row r="843" ht="15.75">
      <c r="C843" s="23"/>
    </row>
    <row r="844" ht="15.75">
      <c r="C844" s="23"/>
    </row>
    <row r="845" ht="15.75">
      <c r="C845" s="23"/>
    </row>
    <row r="846" ht="15.75">
      <c r="C846" s="23"/>
    </row>
    <row r="847" ht="15.75">
      <c r="C847" s="23"/>
    </row>
    <row r="848" ht="15.75">
      <c r="C848" s="23"/>
    </row>
    <row r="849" ht="15.75">
      <c r="C849" s="23"/>
    </row>
    <row r="850" ht="15.75">
      <c r="C850" s="23"/>
    </row>
    <row r="851" ht="15.75">
      <c r="C851" s="23"/>
    </row>
    <row r="852" ht="15.75">
      <c r="C852" s="23"/>
    </row>
    <row r="853" ht="15.75">
      <c r="C853" s="23"/>
    </row>
    <row r="854" ht="15.75">
      <c r="C854" s="23"/>
    </row>
    <row r="855" ht="15.75">
      <c r="C855" s="23"/>
    </row>
    <row r="856" ht="15.75">
      <c r="C856" s="23"/>
    </row>
    <row r="857" ht="15.75">
      <c r="C857" s="23"/>
    </row>
    <row r="858" ht="15.75">
      <c r="C858" s="23"/>
    </row>
    <row r="859" ht="15.75">
      <c r="C859" s="23"/>
    </row>
    <row r="860" ht="15.75">
      <c r="C860" s="23"/>
    </row>
    <row r="861" ht="15.75">
      <c r="C861" s="23"/>
    </row>
    <row r="862" ht="15.75">
      <c r="C862" s="23"/>
    </row>
    <row r="863" ht="15.75">
      <c r="C863" s="23"/>
    </row>
    <row r="864" ht="15.75">
      <c r="C864" s="23"/>
    </row>
    <row r="865" ht="15.75">
      <c r="C865" s="23"/>
    </row>
    <row r="866" ht="15.75">
      <c r="C866" s="23"/>
    </row>
    <row r="867" ht="15.75">
      <c r="C867" s="23"/>
    </row>
    <row r="868" ht="15.75">
      <c r="C868" s="23"/>
    </row>
    <row r="869" ht="15.75">
      <c r="C869" s="23"/>
    </row>
    <row r="870" ht="15.75">
      <c r="C870" s="23"/>
    </row>
    <row r="871" ht="15.75">
      <c r="C871" s="23"/>
    </row>
    <row r="872" ht="15.75">
      <c r="C872" s="23"/>
    </row>
    <row r="873" ht="15.75">
      <c r="C873" s="23"/>
    </row>
    <row r="874" ht="15.75">
      <c r="C874" s="23"/>
    </row>
    <row r="875" ht="15.75">
      <c r="C875" s="23"/>
    </row>
    <row r="876" ht="15.75">
      <c r="C876" s="23"/>
    </row>
    <row r="877" ht="15.75">
      <c r="C877" s="23"/>
    </row>
    <row r="878" ht="15.75">
      <c r="C878" s="23"/>
    </row>
    <row r="879" ht="15.75">
      <c r="C879" s="23"/>
    </row>
    <row r="880" ht="15.75">
      <c r="C880" s="23"/>
    </row>
    <row r="881" ht="15.75">
      <c r="C881" s="23"/>
    </row>
    <row r="882" ht="15.75">
      <c r="C882" s="23"/>
    </row>
    <row r="883" ht="15.75">
      <c r="C883" s="23"/>
    </row>
    <row r="884" ht="15.75">
      <c r="C884" s="23"/>
    </row>
    <row r="885" ht="15.75">
      <c r="C885" s="23"/>
    </row>
    <row r="886" ht="15.75">
      <c r="C886" s="23"/>
    </row>
    <row r="887" ht="15.75">
      <c r="C887" s="23"/>
    </row>
    <row r="888" ht="15.75">
      <c r="C888" s="23"/>
    </row>
    <row r="889" ht="15.75">
      <c r="C889" s="23"/>
    </row>
    <row r="890" ht="15.75">
      <c r="C890" s="23"/>
    </row>
    <row r="891" ht="15.75">
      <c r="C891" s="23"/>
    </row>
    <row r="892" ht="15.75">
      <c r="C892" s="23"/>
    </row>
    <row r="893" ht="15.75">
      <c r="C893" s="23"/>
    </row>
    <row r="894" ht="15.75">
      <c r="C894" s="23"/>
    </row>
    <row r="895" ht="15.75">
      <c r="C895" s="23"/>
    </row>
    <row r="896" ht="15.75">
      <c r="C896" s="23"/>
    </row>
    <row r="897" ht="15.75">
      <c r="C897" s="23"/>
    </row>
    <row r="898" ht="15.75">
      <c r="C898" s="23"/>
    </row>
    <row r="899" ht="15.75">
      <c r="C899" s="23"/>
    </row>
    <row r="900" ht="15.75">
      <c r="C900" s="23"/>
    </row>
    <row r="901" ht="15.75">
      <c r="C901" s="23"/>
    </row>
    <row r="902" ht="15.75">
      <c r="C902" s="23"/>
    </row>
    <row r="903" ht="15.75">
      <c r="C903" s="23"/>
    </row>
    <row r="904" ht="15.75">
      <c r="C904" s="23"/>
    </row>
    <row r="905" ht="15.75">
      <c r="C905" s="23"/>
    </row>
    <row r="906" ht="15.75">
      <c r="C906" s="23"/>
    </row>
    <row r="907" ht="15.75">
      <c r="C907" s="23"/>
    </row>
    <row r="908" ht="15.75">
      <c r="C908" s="23"/>
    </row>
    <row r="909" ht="15.75">
      <c r="C909" s="23"/>
    </row>
    <row r="910" ht="15.75">
      <c r="C910" s="23"/>
    </row>
    <row r="911" ht="15.75">
      <c r="C911" s="23"/>
    </row>
    <row r="912" ht="15.75">
      <c r="C912" s="23"/>
    </row>
    <row r="913" ht="15.75">
      <c r="C913" s="23"/>
    </row>
    <row r="914" ht="15.75">
      <c r="C914" s="23"/>
    </row>
    <row r="915" ht="15.75">
      <c r="C915" s="23"/>
    </row>
    <row r="916" ht="15.75">
      <c r="C916" s="23"/>
    </row>
    <row r="917" ht="15.75">
      <c r="C917" s="23"/>
    </row>
    <row r="918" ht="15.75">
      <c r="C918" s="23"/>
    </row>
    <row r="919" ht="15.75">
      <c r="C919" s="23"/>
    </row>
    <row r="920" ht="15.75">
      <c r="C920" s="23"/>
    </row>
    <row r="921" ht="15.75">
      <c r="C921" s="23"/>
    </row>
    <row r="922" ht="15.75">
      <c r="C922" s="23"/>
    </row>
    <row r="923" ht="15.75">
      <c r="C923" s="23"/>
    </row>
    <row r="924" ht="15.75">
      <c r="C924" s="23"/>
    </row>
    <row r="925" ht="15.75">
      <c r="C925" s="23"/>
    </row>
    <row r="926" ht="15.75">
      <c r="C926" s="23"/>
    </row>
    <row r="927" ht="15.75">
      <c r="C927" s="23"/>
    </row>
    <row r="928" ht="15.75">
      <c r="C928" s="23"/>
    </row>
    <row r="929" ht="15.75">
      <c r="C929" s="23"/>
    </row>
    <row r="930" ht="15.75">
      <c r="C930" s="23"/>
    </row>
    <row r="931" ht="15.75">
      <c r="C931" s="23"/>
    </row>
    <row r="932" ht="15.75">
      <c r="C932" s="23"/>
    </row>
    <row r="933" ht="15.75">
      <c r="C933" s="23"/>
    </row>
    <row r="934" ht="15.75">
      <c r="C934" s="23"/>
    </row>
    <row r="935" ht="15.75">
      <c r="C935" s="23"/>
    </row>
    <row r="936" ht="15.75">
      <c r="C936" s="23"/>
    </row>
    <row r="937" ht="15.75">
      <c r="C937" s="23"/>
    </row>
    <row r="938" ht="15.75">
      <c r="C938" s="23"/>
    </row>
    <row r="939" ht="15.75">
      <c r="C939" s="23"/>
    </row>
    <row r="940" ht="15.75">
      <c r="C940" s="23"/>
    </row>
    <row r="941" ht="15.75">
      <c r="C941" s="23"/>
    </row>
    <row r="942" ht="15.75">
      <c r="C942" s="23"/>
    </row>
    <row r="943" ht="15.75">
      <c r="C943" s="23"/>
    </row>
    <row r="944" ht="15.75">
      <c r="C944" s="23"/>
    </row>
    <row r="945" ht="15.75">
      <c r="C945" s="23"/>
    </row>
    <row r="946" ht="15.75">
      <c r="C946" s="23"/>
    </row>
    <row r="947" ht="15.75">
      <c r="C947" s="23"/>
    </row>
    <row r="948" ht="15.75">
      <c r="C948" s="23"/>
    </row>
    <row r="949" ht="15.75">
      <c r="C949" s="23"/>
    </row>
    <row r="950" ht="15.75">
      <c r="C950" s="23"/>
    </row>
    <row r="951" ht="15.75">
      <c r="C951" s="23"/>
    </row>
    <row r="952" ht="15.75">
      <c r="C952" s="23"/>
    </row>
    <row r="953" ht="15.75">
      <c r="C953" s="23"/>
    </row>
    <row r="954" ht="15.75">
      <c r="C954" s="23"/>
    </row>
    <row r="955" ht="15.75">
      <c r="C955" s="23"/>
    </row>
    <row r="956" ht="15.75">
      <c r="C956" s="23"/>
    </row>
    <row r="957" ht="15.75">
      <c r="C957" s="23"/>
    </row>
    <row r="958" ht="15.75">
      <c r="C958" s="23"/>
    </row>
    <row r="959" ht="15.75">
      <c r="C959" s="23"/>
    </row>
    <row r="960" ht="15.75">
      <c r="C960" s="23"/>
    </row>
    <row r="961" ht="15.75">
      <c r="C961" s="23"/>
    </row>
    <row r="962" ht="15.75">
      <c r="C962" s="23"/>
    </row>
    <row r="963" ht="15.75">
      <c r="C963" s="23"/>
    </row>
    <row r="964" ht="15.75">
      <c r="C964" s="23"/>
    </row>
    <row r="965" ht="15.75">
      <c r="C965" s="23"/>
    </row>
    <row r="966" ht="15.75">
      <c r="C966" s="23"/>
    </row>
    <row r="967" ht="15.75">
      <c r="C967" s="23"/>
    </row>
    <row r="968" ht="15.75">
      <c r="C968" s="23"/>
    </row>
    <row r="969" ht="15.75">
      <c r="C969" s="23"/>
    </row>
    <row r="970" ht="15.75">
      <c r="C970" s="23"/>
    </row>
    <row r="971" ht="15.75">
      <c r="C971" s="23"/>
    </row>
    <row r="972" ht="15.75">
      <c r="C972" s="23"/>
    </row>
    <row r="973" ht="15.75">
      <c r="C973" s="23"/>
    </row>
    <row r="974" ht="15.75">
      <c r="C974" s="23"/>
    </row>
    <row r="975" ht="15.75">
      <c r="C975" s="23"/>
    </row>
    <row r="976" ht="15.75">
      <c r="C976" s="23"/>
    </row>
    <row r="977" ht="15.75">
      <c r="C977" s="23"/>
    </row>
    <row r="978" ht="15.75">
      <c r="C978" s="23"/>
    </row>
    <row r="979" ht="15.75">
      <c r="C979" s="23"/>
    </row>
    <row r="980" ht="15.75">
      <c r="C980" s="23"/>
    </row>
    <row r="981" ht="15.75">
      <c r="C981" s="23"/>
    </row>
    <row r="982" ht="15.75">
      <c r="C982" s="23"/>
    </row>
    <row r="983" ht="15.75">
      <c r="C983" s="23"/>
    </row>
    <row r="984" ht="15.75">
      <c r="C984" s="23"/>
    </row>
    <row r="985" ht="15.75">
      <c r="C985" s="23"/>
    </row>
    <row r="986" ht="15.75">
      <c r="C986" s="23"/>
    </row>
    <row r="987" ht="15.75">
      <c r="C987" s="23"/>
    </row>
    <row r="988" ht="15.75">
      <c r="C988" s="23"/>
    </row>
    <row r="989" ht="15.75">
      <c r="C989" s="23"/>
    </row>
    <row r="990" ht="15.75">
      <c r="C990" s="23"/>
    </row>
    <row r="991" ht="15.75">
      <c r="C991" s="23"/>
    </row>
    <row r="992" ht="15.75">
      <c r="C992" s="23"/>
    </row>
    <row r="993" ht="15.75">
      <c r="C993" s="23"/>
    </row>
    <row r="994" ht="15.75">
      <c r="C994" s="23"/>
    </row>
    <row r="995" ht="15.75">
      <c r="C995" s="23"/>
    </row>
    <row r="996" ht="15.75">
      <c r="C996" s="23"/>
    </row>
    <row r="997" ht="15.75">
      <c r="C997" s="23"/>
    </row>
    <row r="998" ht="15.75">
      <c r="C998" s="23"/>
    </row>
    <row r="999" ht="15.75">
      <c r="C999" s="23"/>
    </row>
    <row r="1000" ht="15.75">
      <c r="C1000" s="23"/>
    </row>
    <row r="1001" ht="15.75">
      <c r="C1001" s="23"/>
    </row>
    <row r="1002" ht="15.75">
      <c r="C1002" s="23"/>
    </row>
    <row r="1003" ht="15.75">
      <c r="C1003" s="23"/>
    </row>
    <row r="1004" ht="15.75">
      <c r="C1004" s="23"/>
    </row>
    <row r="1005" ht="15.75">
      <c r="C1005" s="23"/>
    </row>
    <row r="1006" ht="15.75">
      <c r="C1006" s="23"/>
    </row>
    <row r="1007" ht="15.75">
      <c r="C1007" s="23"/>
    </row>
    <row r="1008" ht="15.75">
      <c r="C1008" s="23"/>
    </row>
    <row r="1009" ht="15.75">
      <c r="C1009" s="23"/>
    </row>
    <row r="1010" ht="15.75">
      <c r="C1010" s="23"/>
    </row>
    <row r="1011" ht="15.75">
      <c r="C1011" s="23"/>
    </row>
    <row r="1012" ht="15.75">
      <c r="C1012" s="23"/>
    </row>
    <row r="1013" ht="15.75">
      <c r="C1013" s="23"/>
    </row>
    <row r="1014" ht="15.75">
      <c r="C1014" s="23"/>
    </row>
    <row r="1015" ht="15.75">
      <c r="C1015" s="23"/>
    </row>
    <row r="1016" ht="15.75">
      <c r="C1016" s="23"/>
    </row>
    <row r="1017" ht="15.75">
      <c r="C1017" s="23"/>
    </row>
    <row r="1018" ht="15.75">
      <c r="C1018" s="23"/>
    </row>
    <row r="1019" ht="15.75">
      <c r="C1019" s="23"/>
    </row>
    <row r="1020" ht="15.75">
      <c r="C1020" s="23"/>
    </row>
    <row r="1021" ht="15.75">
      <c r="C1021" s="23"/>
    </row>
    <row r="1022" ht="15.75">
      <c r="C1022" s="23"/>
    </row>
    <row r="1023" ht="15.75">
      <c r="C1023" s="23"/>
    </row>
    <row r="1024" ht="15.75">
      <c r="C1024" s="23"/>
    </row>
    <row r="1025" ht="15.75">
      <c r="C1025" s="23"/>
    </row>
    <row r="1026" ht="15.75">
      <c r="C1026" s="23"/>
    </row>
    <row r="1027" ht="15.75">
      <c r="C1027" s="23"/>
    </row>
    <row r="1028" ht="15.75">
      <c r="C1028" s="23"/>
    </row>
    <row r="1029" ht="15.75">
      <c r="C1029" s="23"/>
    </row>
    <row r="1030" ht="15.75">
      <c r="C1030" s="23"/>
    </row>
    <row r="1031" ht="15.75">
      <c r="C1031" s="23"/>
    </row>
    <row r="1032" ht="15.75">
      <c r="C1032" s="23"/>
    </row>
    <row r="1033" ht="15.75">
      <c r="C1033" s="23"/>
    </row>
    <row r="1034" ht="15.75">
      <c r="C1034" s="23"/>
    </row>
    <row r="1035" ht="15.75">
      <c r="C1035" s="23"/>
    </row>
    <row r="1036" ht="15.75">
      <c r="C1036" s="23"/>
    </row>
    <row r="1037" ht="15.75">
      <c r="C1037" s="23"/>
    </row>
    <row r="1038" ht="15.75">
      <c r="C1038" s="23"/>
    </row>
    <row r="1039" ht="15.75">
      <c r="C1039" s="23"/>
    </row>
    <row r="1040" ht="15.75">
      <c r="C1040" s="23"/>
    </row>
    <row r="1041" ht="15.75">
      <c r="C1041" s="23"/>
    </row>
    <row r="1042" ht="15.75">
      <c r="C1042" s="23"/>
    </row>
    <row r="1043" ht="15.75">
      <c r="C1043" s="23"/>
    </row>
    <row r="1044" ht="15.75">
      <c r="C1044" s="23"/>
    </row>
    <row r="1045" ht="15.75">
      <c r="C1045" s="23"/>
    </row>
    <row r="1046" ht="15.75">
      <c r="C1046" s="23"/>
    </row>
    <row r="1047" ht="15.75">
      <c r="C1047" s="23"/>
    </row>
    <row r="1048" ht="15.75">
      <c r="C1048" s="23"/>
    </row>
    <row r="1049" ht="15.75">
      <c r="C1049" s="23"/>
    </row>
    <row r="1050" ht="15.75">
      <c r="C1050" s="23"/>
    </row>
    <row r="1051" ht="15.75">
      <c r="C1051" s="23"/>
    </row>
    <row r="1052" ht="15.75">
      <c r="C1052" s="23"/>
    </row>
    <row r="1053" ht="15.75">
      <c r="C1053" s="23"/>
    </row>
    <row r="1054" ht="15.75">
      <c r="C1054" s="23"/>
    </row>
    <row r="1055" ht="15.75">
      <c r="C1055" s="23"/>
    </row>
    <row r="1056" ht="15.75">
      <c r="C1056" s="23"/>
    </row>
    <row r="1057" ht="15.75">
      <c r="C1057" s="23"/>
    </row>
    <row r="1058" ht="15.75">
      <c r="C1058" s="23"/>
    </row>
    <row r="1059" ht="15.75">
      <c r="C1059" s="23"/>
    </row>
    <row r="1060" ht="15.75">
      <c r="C1060" s="23"/>
    </row>
    <row r="1061" ht="15.75">
      <c r="C1061" s="23"/>
    </row>
    <row r="1062" ht="15.75">
      <c r="C1062" s="23"/>
    </row>
    <row r="1063" ht="15.75">
      <c r="C1063" s="23"/>
    </row>
    <row r="1064" ht="15.75">
      <c r="C1064" s="23"/>
    </row>
    <row r="1065" ht="15.75">
      <c r="C1065" s="23"/>
    </row>
    <row r="1066" ht="15.75">
      <c r="C1066" s="23"/>
    </row>
    <row r="1067" ht="15.75">
      <c r="C1067" s="23"/>
    </row>
    <row r="1068" ht="15.75">
      <c r="C1068" s="23"/>
    </row>
    <row r="1069" ht="15.75">
      <c r="C1069" s="23"/>
    </row>
    <row r="1070" ht="15.75">
      <c r="C1070" s="23"/>
    </row>
    <row r="1071" ht="15.75">
      <c r="C1071" s="23"/>
    </row>
    <row r="1072" ht="15.75">
      <c r="C1072" s="23"/>
    </row>
    <row r="1073" ht="15.75">
      <c r="C1073" s="23"/>
    </row>
    <row r="1074" ht="15.75">
      <c r="C1074" s="23"/>
    </row>
    <row r="1075" ht="15.75">
      <c r="C1075" s="23"/>
    </row>
    <row r="1076" ht="15.75">
      <c r="C1076" s="23"/>
    </row>
    <row r="1077" ht="15.75">
      <c r="C1077" s="23"/>
    </row>
    <row r="1078" ht="15.75">
      <c r="C1078" s="23"/>
    </row>
    <row r="1079" ht="15.75">
      <c r="C1079" s="23"/>
    </row>
    <row r="1080" ht="15.75">
      <c r="C1080" s="23"/>
    </row>
    <row r="1081" ht="15.75">
      <c r="C1081" s="23"/>
    </row>
    <row r="1082" ht="15.75">
      <c r="C1082" s="23"/>
    </row>
    <row r="1083" ht="15.75">
      <c r="C1083" s="23"/>
    </row>
    <row r="1084" ht="15.75">
      <c r="C1084" s="23"/>
    </row>
    <row r="1085" ht="15.75">
      <c r="C1085" s="23"/>
    </row>
    <row r="1086" ht="15.75">
      <c r="C1086" s="23"/>
    </row>
    <row r="1087" ht="15.75">
      <c r="C1087" s="23"/>
    </row>
    <row r="1088" ht="15.75">
      <c r="C1088" s="23"/>
    </row>
    <row r="1089" ht="15.75">
      <c r="C1089" s="23"/>
    </row>
    <row r="1090" ht="15.75">
      <c r="C1090" s="23"/>
    </row>
    <row r="1091" ht="15.75">
      <c r="C1091" s="23"/>
    </row>
    <row r="1092" ht="15.75">
      <c r="C1092" s="23"/>
    </row>
    <row r="1093" ht="15.75">
      <c r="C1093" s="23"/>
    </row>
    <row r="1094" ht="15.75">
      <c r="C1094" s="23"/>
    </row>
    <row r="1095" ht="15.75">
      <c r="C1095" s="23"/>
    </row>
    <row r="1096" ht="15.75">
      <c r="C1096" s="23"/>
    </row>
    <row r="1097" ht="15.75">
      <c r="C1097" s="23"/>
    </row>
    <row r="1098" ht="15.75">
      <c r="C1098" s="23"/>
    </row>
    <row r="1099" ht="15.75">
      <c r="C1099" s="23"/>
    </row>
    <row r="1100" ht="15.75">
      <c r="C1100" s="23"/>
    </row>
    <row r="1101" ht="15.75">
      <c r="C1101" s="23"/>
    </row>
    <row r="1102" ht="15.75">
      <c r="C1102" s="23"/>
    </row>
    <row r="1103" ht="15.75">
      <c r="C1103" s="23"/>
    </row>
    <row r="1104" ht="15.75">
      <c r="C1104" s="23"/>
    </row>
    <row r="1105" ht="15.75">
      <c r="C1105" s="23"/>
    </row>
    <row r="1106" ht="15.75">
      <c r="C1106" s="23"/>
    </row>
    <row r="1107" ht="15.75">
      <c r="C1107" s="23"/>
    </row>
    <row r="1108" ht="15.75">
      <c r="C1108" s="23"/>
    </row>
    <row r="1109" ht="15.75">
      <c r="C1109" s="23"/>
    </row>
    <row r="1110" ht="15.75">
      <c r="C1110" s="23"/>
    </row>
    <row r="1111" ht="15.75">
      <c r="C1111" s="23"/>
    </row>
    <row r="1112" ht="15.75">
      <c r="C1112" s="23"/>
    </row>
    <row r="1113" ht="15.75">
      <c r="C1113" s="23"/>
    </row>
    <row r="1114" ht="15.75">
      <c r="C1114" s="23"/>
    </row>
    <row r="1115" ht="15.75">
      <c r="C1115" s="23"/>
    </row>
    <row r="1116" ht="15.75">
      <c r="C1116" s="23"/>
    </row>
    <row r="1117" ht="15.75">
      <c r="C1117" s="23"/>
    </row>
    <row r="1118" ht="15.75">
      <c r="C1118" s="23"/>
    </row>
    <row r="1119" ht="15.75">
      <c r="C1119" s="23"/>
    </row>
    <row r="1120" ht="15.75">
      <c r="C1120" s="23"/>
    </row>
    <row r="1121" ht="15.75">
      <c r="C1121" s="23"/>
    </row>
    <row r="1122" ht="15.75">
      <c r="C1122" s="23"/>
    </row>
    <row r="1123" ht="15.75">
      <c r="C1123" s="23"/>
    </row>
    <row r="1124" ht="15.75">
      <c r="C1124" s="23"/>
    </row>
    <row r="1125" ht="15.75">
      <c r="C1125" s="23"/>
    </row>
    <row r="1126" ht="15.75">
      <c r="C1126" s="23"/>
    </row>
    <row r="1127" ht="15.75">
      <c r="C1127" s="23"/>
    </row>
    <row r="1128" ht="15.75">
      <c r="C1128" s="23"/>
    </row>
    <row r="1129" ht="15.75">
      <c r="C1129" s="23"/>
    </row>
    <row r="1130" ht="15.75">
      <c r="C1130" s="23"/>
    </row>
    <row r="1131" ht="15.75">
      <c r="C1131" s="23"/>
    </row>
    <row r="1132" ht="15.75">
      <c r="C1132" s="23"/>
    </row>
    <row r="1133" ht="15.75">
      <c r="C1133" s="23"/>
    </row>
    <row r="1134" ht="15.75">
      <c r="C1134" s="23"/>
    </row>
    <row r="1135" ht="15.75">
      <c r="C1135" s="23"/>
    </row>
    <row r="1136" ht="15.75">
      <c r="C1136" s="23"/>
    </row>
    <row r="1137" ht="15.75">
      <c r="C1137" s="23"/>
    </row>
    <row r="1138" ht="15.75">
      <c r="C1138" s="23"/>
    </row>
    <row r="1139" ht="15.75">
      <c r="C1139" s="23"/>
    </row>
    <row r="1140" ht="15.75">
      <c r="C1140" s="23"/>
    </row>
    <row r="1141" ht="15.75">
      <c r="C1141" s="23"/>
    </row>
    <row r="1142" ht="15.75">
      <c r="C1142" s="23"/>
    </row>
    <row r="1143" ht="15.75">
      <c r="C1143" s="23"/>
    </row>
    <row r="1144" ht="15.75">
      <c r="C1144" s="23"/>
    </row>
    <row r="1145" ht="15.75">
      <c r="C1145" s="23"/>
    </row>
    <row r="1146" ht="15.75">
      <c r="C1146" s="23"/>
    </row>
    <row r="1147" ht="15.75">
      <c r="C1147" s="23"/>
    </row>
    <row r="1148" ht="15.75">
      <c r="C1148" s="23"/>
    </row>
    <row r="1149" ht="15.75">
      <c r="C1149" s="23"/>
    </row>
    <row r="1150" ht="15.75">
      <c r="C1150" s="23"/>
    </row>
    <row r="1151" ht="15.75">
      <c r="C1151" s="23"/>
    </row>
    <row r="1152" ht="15.75">
      <c r="C1152" s="23"/>
    </row>
    <row r="1153" ht="15.75">
      <c r="C1153" s="23"/>
    </row>
    <row r="1154" ht="15.75">
      <c r="C1154" s="23"/>
    </row>
    <row r="1155" ht="15.75">
      <c r="C1155" s="23"/>
    </row>
    <row r="1156" ht="15.75">
      <c r="C1156" s="23"/>
    </row>
    <row r="1157" ht="15.75">
      <c r="C1157" s="23"/>
    </row>
    <row r="1158" ht="15.75">
      <c r="C1158" s="23"/>
    </row>
    <row r="1159" ht="15.75">
      <c r="C1159" s="23"/>
    </row>
    <row r="1160" ht="15.75">
      <c r="C1160" s="23"/>
    </row>
    <row r="1161" ht="15.75">
      <c r="C1161" s="23"/>
    </row>
    <row r="1162" ht="15.75">
      <c r="C1162" s="23"/>
    </row>
    <row r="1163" ht="15.75">
      <c r="C1163" s="23"/>
    </row>
    <row r="1164" ht="15.75">
      <c r="C1164" s="23"/>
    </row>
    <row r="1165" ht="15.75">
      <c r="C1165" s="23"/>
    </row>
    <row r="1166" ht="15.75">
      <c r="C1166" s="23"/>
    </row>
    <row r="1167" ht="15.75">
      <c r="C1167" s="23"/>
    </row>
    <row r="1168" ht="15.75">
      <c r="C1168" s="23"/>
    </row>
    <row r="1169" ht="15.75">
      <c r="C1169" s="23"/>
    </row>
    <row r="1170" ht="15.75">
      <c r="C1170" s="23"/>
    </row>
    <row r="1171" ht="15.75">
      <c r="C1171" s="23"/>
    </row>
    <row r="1172" ht="15.75">
      <c r="C1172" s="23"/>
    </row>
    <row r="1173" ht="15.75">
      <c r="C1173" s="23"/>
    </row>
    <row r="1174" ht="15.75">
      <c r="C1174" s="23"/>
    </row>
    <row r="1175" ht="15.75">
      <c r="C1175" s="23"/>
    </row>
    <row r="1176" ht="15.75">
      <c r="C1176" s="23"/>
    </row>
    <row r="1177" ht="15.75">
      <c r="C1177" s="23"/>
    </row>
    <row r="1178" ht="15.75">
      <c r="C1178" s="23"/>
    </row>
    <row r="1179" ht="15.75">
      <c r="C1179" s="23"/>
    </row>
    <row r="1180" ht="15.75">
      <c r="C1180" s="23"/>
    </row>
    <row r="1181" ht="15.75">
      <c r="C1181" s="23"/>
    </row>
    <row r="1182" ht="15.75">
      <c r="C1182" s="23"/>
    </row>
    <row r="1183" ht="15.75">
      <c r="C1183" s="23"/>
    </row>
    <row r="1184" ht="15.75">
      <c r="C1184" s="23"/>
    </row>
    <row r="1185" ht="15.75">
      <c r="C1185" s="23"/>
    </row>
    <row r="1186" ht="15.75">
      <c r="C1186" s="23"/>
    </row>
    <row r="1187" ht="15.75">
      <c r="C1187" s="23"/>
    </row>
    <row r="1188" ht="15.75">
      <c r="C1188" s="23"/>
    </row>
    <row r="1189" ht="15.75">
      <c r="C1189" s="23"/>
    </row>
    <row r="1190" ht="15.75">
      <c r="C1190" s="23"/>
    </row>
    <row r="1191" ht="15.75">
      <c r="C1191" s="23"/>
    </row>
    <row r="1192" ht="15.75">
      <c r="C1192" s="23"/>
    </row>
    <row r="1193" ht="15.75">
      <c r="C1193" s="23"/>
    </row>
    <row r="1194" ht="15.75">
      <c r="C1194" s="23"/>
    </row>
    <row r="1195" ht="15.75">
      <c r="C1195" s="23"/>
    </row>
    <row r="1196" ht="15.75">
      <c r="C1196" s="23"/>
    </row>
    <row r="1197" ht="15.75">
      <c r="C1197" s="23"/>
    </row>
    <row r="1198" ht="15.75">
      <c r="C1198" s="23"/>
    </row>
    <row r="1199" ht="15.75">
      <c r="C1199" s="23"/>
    </row>
    <row r="1200" ht="15.75">
      <c r="C1200" s="23"/>
    </row>
    <row r="1201" ht="15.75">
      <c r="C1201" s="23"/>
    </row>
    <row r="1202" ht="15.75">
      <c r="C1202" s="23"/>
    </row>
    <row r="1203" ht="15.75">
      <c r="C1203" s="23"/>
    </row>
    <row r="1204" ht="15.75">
      <c r="C1204" s="23"/>
    </row>
    <row r="1205" ht="15.75">
      <c r="C1205" s="23"/>
    </row>
    <row r="1206" ht="15.75">
      <c r="C1206" s="23"/>
    </row>
    <row r="1207" ht="15.75">
      <c r="C1207" s="23"/>
    </row>
    <row r="1208" ht="15.75">
      <c r="C1208" s="23"/>
    </row>
    <row r="1209" ht="15.75">
      <c r="C1209" s="23"/>
    </row>
    <row r="1210" ht="15.75">
      <c r="C1210" s="23"/>
    </row>
    <row r="1211" ht="15.75">
      <c r="C1211" s="23"/>
    </row>
    <row r="1212" ht="15.75">
      <c r="C1212" s="23"/>
    </row>
    <row r="1213" ht="15.75">
      <c r="C1213" s="23"/>
    </row>
    <row r="1214" ht="15.75">
      <c r="C1214" s="23"/>
    </row>
    <row r="1215" ht="15.75">
      <c r="C1215" s="23"/>
    </row>
    <row r="1216" ht="15.75">
      <c r="C1216" s="23"/>
    </row>
    <row r="1217" ht="15.75">
      <c r="C1217" s="23"/>
    </row>
    <row r="1218" ht="15.75">
      <c r="C1218" s="23"/>
    </row>
    <row r="1219" ht="15.75">
      <c r="C1219" s="23"/>
    </row>
    <row r="1220" ht="15.75">
      <c r="C1220" s="23"/>
    </row>
    <row r="1221" ht="15.75">
      <c r="C1221" s="23"/>
    </row>
    <row r="1222" ht="15.75">
      <c r="C1222" s="23"/>
    </row>
    <row r="1223" ht="15.75">
      <c r="C1223" s="23"/>
    </row>
    <row r="1224" ht="15.75">
      <c r="C1224" s="23"/>
    </row>
    <row r="1225" ht="15.75">
      <c r="C1225" s="23"/>
    </row>
    <row r="1226" ht="15.75">
      <c r="C1226" s="23"/>
    </row>
    <row r="1227" ht="15.75">
      <c r="C1227" s="23"/>
    </row>
    <row r="1228" ht="15.75">
      <c r="C1228" s="23"/>
    </row>
    <row r="1229" ht="15.75">
      <c r="C1229" s="23"/>
    </row>
    <row r="1230" ht="15.75">
      <c r="C1230" s="23"/>
    </row>
    <row r="1231" ht="15.75">
      <c r="C1231" s="23"/>
    </row>
    <row r="1232" ht="15.75">
      <c r="C1232" s="23"/>
    </row>
    <row r="1233" ht="15.75">
      <c r="C1233" s="23"/>
    </row>
    <row r="1234" ht="15.75">
      <c r="C1234" s="23"/>
    </row>
    <row r="1235" ht="15.75">
      <c r="C1235" s="23"/>
    </row>
    <row r="1236" ht="15.75">
      <c r="C1236" s="23"/>
    </row>
    <row r="1237" ht="15.75">
      <c r="C1237" s="23"/>
    </row>
    <row r="1238" ht="15.75">
      <c r="C1238" s="23"/>
    </row>
    <row r="1239" ht="15.75">
      <c r="C1239" s="23"/>
    </row>
    <row r="1240" ht="15.75">
      <c r="C1240" s="23"/>
    </row>
    <row r="1241" ht="15.75">
      <c r="C1241" s="23"/>
    </row>
    <row r="1242" ht="15.75">
      <c r="C1242" s="23"/>
    </row>
    <row r="1243" ht="15.75">
      <c r="C1243" s="23"/>
    </row>
    <row r="1244" ht="15.75">
      <c r="C1244" s="23"/>
    </row>
    <row r="1245" ht="15.75">
      <c r="C1245" s="23"/>
    </row>
    <row r="1246" ht="15.75">
      <c r="C1246" s="23"/>
    </row>
    <row r="1247" ht="15.75">
      <c r="C1247" s="23"/>
    </row>
    <row r="1248" ht="15.75">
      <c r="C1248" s="23"/>
    </row>
    <row r="1249" ht="15.75">
      <c r="C1249" s="23"/>
    </row>
    <row r="1250" ht="15.75">
      <c r="C1250" s="23"/>
    </row>
    <row r="1251" ht="15.75">
      <c r="C1251" s="23"/>
    </row>
    <row r="1252" ht="15.75">
      <c r="C1252" s="23"/>
    </row>
    <row r="1253" ht="15.75">
      <c r="C1253" s="23"/>
    </row>
    <row r="1254" ht="15.75">
      <c r="C1254" s="23"/>
    </row>
    <row r="1255" ht="15.75">
      <c r="C1255" s="23"/>
    </row>
    <row r="1256" ht="15.75">
      <c r="C1256" s="23"/>
    </row>
    <row r="1257" ht="15.75">
      <c r="C1257" s="23"/>
    </row>
    <row r="1258" ht="15.75">
      <c r="C1258" s="23"/>
    </row>
    <row r="1259" ht="15.75">
      <c r="C1259" s="23"/>
    </row>
    <row r="1260" ht="15.75">
      <c r="C1260" s="23"/>
    </row>
    <row r="1261" ht="15.75">
      <c r="C1261" s="23"/>
    </row>
    <row r="1262" ht="15.75">
      <c r="C1262" s="23"/>
    </row>
    <row r="1263" ht="15.75">
      <c r="C1263" s="23"/>
    </row>
    <row r="1264" ht="15.75">
      <c r="C1264" s="23"/>
    </row>
    <row r="1265" ht="15.75">
      <c r="C1265" s="23"/>
    </row>
    <row r="1266" ht="15.75">
      <c r="C1266" s="23"/>
    </row>
    <row r="1267" ht="15.75">
      <c r="C1267" s="23"/>
    </row>
    <row r="1268" ht="15.75">
      <c r="C1268" s="23"/>
    </row>
    <row r="1269" ht="15.75">
      <c r="C1269" s="23"/>
    </row>
    <row r="1270" ht="15.75">
      <c r="C1270" s="23"/>
    </row>
    <row r="1271" ht="15.75">
      <c r="C1271" s="23"/>
    </row>
    <row r="1272" ht="15.75">
      <c r="C1272" s="23"/>
    </row>
    <row r="1273" ht="15.75">
      <c r="C1273" s="23"/>
    </row>
    <row r="1274" ht="15.75">
      <c r="C1274" s="23"/>
    </row>
    <row r="1275" ht="15.75">
      <c r="C1275" s="23"/>
    </row>
    <row r="1276" ht="15.75">
      <c r="C1276" s="23"/>
    </row>
    <row r="1277" ht="15.75">
      <c r="C1277" s="23"/>
    </row>
    <row r="1278" ht="15.75">
      <c r="C1278" s="23"/>
    </row>
    <row r="1279" ht="15.75">
      <c r="C1279" s="23"/>
    </row>
    <row r="1280" ht="15.75">
      <c r="C1280" s="23"/>
    </row>
    <row r="1281" ht="15.75">
      <c r="C1281" s="23"/>
    </row>
    <row r="1282" ht="15.75">
      <c r="C1282" s="23"/>
    </row>
    <row r="1283" ht="15.75">
      <c r="C1283" s="23"/>
    </row>
    <row r="1284" ht="15.75">
      <c r="C1284" s="23"/>
    </row>
    <row r="1285" ht="15.75">
      <c r="C1285" s="23"/>
    </row>
    <row r="1286" ht="15.75">
      <c r="C1286" s="23"/>
    </row>
    <row r="1287" ht="15.75">
      <c r="C1287" s="23"/>
    </row>
    <row r="1288" ht="15.75">
      <c r="C1288" s="23"/>
    </row>
    <row r="1289" ht="15.75">
      <c r="C1289" s="23"/>
    </row>
    <row r="1290" ht="15.75">
      <c r="C1290" s="23"/>
    </row>
    <row r="1291" ht="15.75">
      <c r="C1291" s="23"/>
    </row>
    <row r="1292" ht="15.75">
      <c r="C1292" s="23"/>
    </row>
    <row r="1293" ht="15.75">
      <c r="C1293" s="23"/>
    </row>
    <row r="1294" ht="15.75">
      <c r="C1294" s="23"/>
    </row>
    <row r="1295" ht="15.75">
      <c r="C1295" s="23"/>
    </row>
    <row r="1296" ht="15.75">
      <c r="C1296" s="23"/>
    </row>
    <row r="1297" ht="15.75">
      <c r="C1297" s="23"/>
    </row>
    <row r="1298" ht="15.75">
      <c r="C1298" s="23"/>
    </row>
    <row r="1299" ht="15.75">
      <c r="C1299" s="23"/>
    </row>
    <row r="1300" ht="15.75">
      <c r="C1300" s="23"/>
    </row>
    <row r="1301" ht="15.75">
      <c r="C1301" s="23"/>
    </row>
    <row r="1302" ht="15.75">
      <c r="C1302" s="23"/>
    </row>
    <row r="1303" ht="15.75">
      <c r="C1303" s="23"/>
    </row>
    <row r="1304" ht="15.75">
      <c r="C1304" s="23"/>
    </row>
    <row r="1305" ht="15.75">
      <c r="C1305" s="23"/>
    </row>
    <row r="1306" ht="15.75">
      <c r="C1306" s="23"/>
    </row>
    <row r="1307" ht="15.75">
      <c r="C1307" s="23"/>
    </row>
    <row r="1308" ht="15.75">
      <c r="C1308" s="23"/>
    </row>
    <row r="1309" ht="15.75">
      <c r="C1309" s="23"/>
    </row>
    <row r="1310" ht="15.75">
      <c r="C1310" s="23"/>
    </row>
    <row r="1311" ht="15.75">
      <c r="C1311" s="23"/>
    </row>
    <row r="1312" ht="15.75">
      <c r="C1312" s="23"/>
    </row>
    <row r="1313" ht="15.75">
      <c r="C1313" s="23"/>
    </row>
    <row r="1314" ht="15.75">
      <c r="C1314" s="23"/>
    </row>
    <row r="1315" ht="15.75">
      <c r="C1315" s="23"/>
    </row>
    <row r="1316" ht="15.75">
      <c r="C1316" s="23"/>
    </row>
    <row r="1317" ht="15.75">
      <c r="C1317" s="23"/>
    </row>
    <row r="1318" ht="15.75">
      <c r="C1318" s="23"/>
    </row>
    <row r="1319" ht="15.75">
      <c r="C1319" s="23"/>
    </row>
    <row r="1320" ht="15.75">
      <c r="C1320" s="23"/>
    </row>
    <row r="1321" ht="15.75">
      <c r="C1321" s="23"/>
    </row>
    <row r="1322" ht="15.75">
      <c r="C1322" s="23"/>
    </row>
    <row r="1323" ht="15.75">
      <c r="C1323" s="23"/>
    </row>
    <row r="1324" ht="15.75">
      <c r="C1324" s="23"/>
    </row>
    <row r="1325" ht="15.75">
      <c r="C1325" s="23"/>
    </row>
    <row r="1326" ht="15.75">
      <c r="C1326" s="23"/>
    </row>
    <row r="1327" ht="15.75">
      <c r="C1327" s="23"/>
    </row>
    <row r="1328" ht="15.75">
      <c r="C1328" s="23"/>
    </row>
    <row r="1329" ht="15.75">
      <c r="C1329" s="23"/>
    </row>
    <row r="1330" ht="15.75">
      <c r="C1330" s="23"/>
    </row>
    <row r="1331" ht="15.75">
      <c r="C1331" s="23"/>
    </row>
    <row r="1332" ht="15.75">
      <c r="C1332" s="23"/>
    </row>
    <row r="1333" ht="15.75">
      <c r="C1333" s="23"/>
    </row>
    <row r="1334" ht="15.75">
      <c r="C1334" s="23"/>
    </row>
    <row r="1335" ht="15.75">
      <c r="C1335" s="23"/>
    </row>
    <row r="1336" ht="15.75">
      <c r="C1336" s="23"/>
    </row>
    <row r="1337" ht="15.75">
      <c r="C1337" s="23"/>
    </row>
    <row r="1338" ht="15.75">
      <c r="C1338" s="23"/>
    </row>
    <row r="1339" ht="15.75">
      <c r="C1339" s="23"/>
    </row>
    <row r="1340" ht="15.75">
      <c r="C1340" s="23"/>
    </row>
    <row r="1341" ht="15.75">
      <c r="C1341" s="23"/>
    </row>
    <row r="1342" ht="15.75">
      <c r="C1342" s="23"/>
    </row>
    <row r="1343" ht="15.75">
      <c r="C1343" s="23"/>
    </row>
    <row r="1344" ht="15.75">
      <c r="C1344" s="23"/>
    </row>
    <row r="1345" ht="15.75">
      <c r="C1345" s="23"/>
    </row>
    <row r="1346" ht="15.75">
      <c r="C1346" s="23"/>
    </row>
    <row r="1347" ht="15.75">
      <c r="C1347" s="23"/>
    </row>
    <row r="1348" ht="15.75">
      <c r="C1348" s="23"/>
    </row>
    <row r="1349" ht="15.75">
      <c r="C1349" s="23"/>
    </row>
    <row r="1350" ht="15.75">
      <c r="C1350" s="23"/>
    </row>
    <row r="1351" ht="15.75">
      <c r="C1351" s="23"/>
    </row>
    <row r="1352" ht="15.75">
      <c r="C1352" s="23"/>
    </row>
    <row r="1353" ht="15.75">
      <c r="C1353" s="23"/>
    </row>
    <row r="1354" ht="15.75">
      <c r="C1354" s="23"/>
    </row>
    <row r="1355" ht="15.75">
      <c r="C1355" s="23"/>
    </row>
    <row r="1356" ht="15.75">
      <c r="C1356" s="23"/>
    </row>
    <row r="1357" ht="15.75">
      <c r="C1357" s="23"/>
    </row>
    <row r="1358" ht="15.75">
      <c r="C1358" s="23"/>
    </row>
    <row r="1359" ht="15.75">
      <c r="C1359" s="23"/>
    </row>
    <row r="1360" ht="15.75">
      <c r="C1360" s="23"/>
    </row>
    <row r="1361" ht="15.75">
      <c r="C1361" s="23"/>
    </row>
    <row r="1362" ht="15.75">
      <c r="C1362" s="23"/>
    </row>
    <row r="1363" ht="15.75">
      <c r="C1363" s="23"/>
    </row>
    <row r="1364" ht="15.75">
      <c r="C1364" s="23"/>
    </row>
    <row r="1365" ht="15.75">
      <c r="C1365" s="23"/>
    </row>
    <row r="1366" ht="15.75">
      <c r="C1366" s="23"/>
    </row>
    <row r="1367" ht="15.75">
      <c r="C1367" s="23"/>
    </row>
    <row r="1368" ht="15.75">
      <c r="C1368" s="23"/>
    </row>
    <row r="1369" ht="15.75">
      <c r="C1369" s="23"/>
    </row>
    <row r="1370" ht="15.75">
      <c r="C1370" s="23"/>
    </row>
    <row r="1371" ht="15.75">
      <c r="C1371" s="23"/>
    </row>
    <row r="1372" ht="15.75">
      <c r="C1372" s="23"/>
    </row>
    <row r="1373" ht="15.75">
      <c r="C1373" s="23"/>
    </row>
    <row r="1374" ht="15.75">
      <c r="C1374" s="23"/>
    </row>
    <row r="1375" ht="15.75">
      <c r="C1375" s="23"/>
    </row>
    <row r="1376" ht="15.75">
      <c r="C1376" s="23"/>
    </row>
    <row r="1377" ht="15.75">
      <c r="C1377" s="23"/>
    </row>
    <row r="1378" ht="15.75">
      <c r="C1378" s="23"/>
    </row>
    <row r="1379" ht="15.75">
      <c r="C1379" s="23"/>
    </row>
    <row r="1380" ht="15.75">
      <c r="C1380" s="23"/>
    </row>
    <row r="1381" ht="15.75">
      <c r="C1381" s="23"/>
    </row>
    <row r="1382" ht="15.75">
      <c r="C1382" s="23"/>
    </row>
    <row r="1383" ht="15.75">
      <c r="C1383" s="23"/>
    </row>
    <row r="1384" ht="15.75">
      <c r="C1384" s="23"/>
    </row>
    <row r="1385" ht="15.75">
      <c r="C1385" s="23"/>
    </row>
    <row r="1386" ht="15.75">
      <c r="C1386" s="23"/>
    </row>
    <row r="1387" ht="15.75">
      <c r="C1387" s="23"/>
    </row>
    <row r="1388" ht="15.75">
      <c r="C1388" s="23"/>
    </row>
    <row r="1389" ht="15.75">
      <c r="C1389" s="23"/>
    </row>
    <row r="1390" ht="15.75">
      <c r="C1390" s="23"/>
    </row>
    <row r="1391" ht="15.75">
      <c r="C1391" s="23"/>
    </row>
    <row r="1392" ht="15.75">
      <c r="C1392" s="23"/>
    </row>
    <row r="1393" ht="15.75">
      <c r="C1393" s="23"/>
    </row>
    <row r="1394" ht="15.75">
      <c r="C1394" s="23"/>
    </row>
    <row r="1395" ht="15.75">
      <c r="C1395" s="23"/>
    </row>
    <row r="1396" ht="15.75">
      <c r="C1396" s="23"/>
    </row>
    <row r="1397" ht="15.75">
      <c r="C1397" s="23"/>
    </row>
    <row r="1398" ht="15.75">
      <c r="C1398" s="23"/>
    </row>
    <row r="1399" ht="15.75">
      <c r="C1399" s="23"/>
    </row>
    <row r="1400" ht="15.75">
      <c r="C1400" s="23"/>
    </row>
    <row r="1401" ht="15.75">
      <c r="C1401" s="23"/>
    </row>
    <row r="1402" ht="15.75">
      <c r="C1402" s="23"/>
    </row>
    <row r="1403" ht="15.75">
      <c r="C1403" s="23"/>
    </row>
    <row r="1404" ht="15.75">
      <c r="C1404" s="23"/>
    </row>
    <row r="1405" ht="15.75">
      <c r="C1405" s="23"/>
    </row>
    <row r="1406" ht="15.75">
      <c r="C1406" s="23"/>
    </row>
    <row r="1407" ht="15.75">
      <c r="C1407" s="23"/>
    </row>
    <row r="1408" ht="15.75">
      <c r="C1408" s="23"/>
    </row>
    <row r="1409" ht="15.75">
      <c r="C1409" s="23"/>
    </row>
    <row r="1410" ht="15.75">
      <c r="C1410" s="23"/>
    </row>
    <row r="1411" ht="15.75">
      <c r="C1411" s="23"/>
    </row>
    <row r="1412" ht="15.75">
      <c r="C1412" s="23"/>
    </row>
    <row r="1413" ht="15.75">
      <c r="C1413" s="23"/>
    </row>
    <row r="1414" ht="15.75">
      <c r="C1414" s="23"/>
    </row>
    <row r="1415" ht="15.75">
      <c r="C1415" s="23"/>
    </row>
    <row r="1416" ht="15.75">
      <c r="C1416" s="23"/>
    </row>
    <row r="1417" ht="15.75">
      <c r="C1417" s="23"/>
    </row>
    <row r="1418" ht="15.75">
      <c r="C1418" s="23"/>
    </row>
    <row r="1419" ht="15.75">
      <c r="C1419" s="23"/>
    </row>
    <row r="1420" ht="15.75">
      <c r="C1420" s="23"/>
    </row>
    <row r="1421" ht="15.75">
      <c r="C1421" s="23"/>
    </row>
    <row r="1422" ht="15.75">
      <c r="C1422" s="23"/>
    </row>
    <row r="1423" ht="15.75">
      <c r="C1423" s="23"/>
    </row>
    <row r="1424" ht="15.75">
      <c r="C1424" s="23"/>
    </row>
    <row r="1425" ht="15.75">
      <c r="C1425" s="23"/>
    </row>
    <row r="1426" ht="15.75">
      <c r="C1426" s="23"/>
    </row>
    <row r="1427" ht="15.75">
      <c r="C1427" s="23"/>
    </row>
    <row r="1428" ht="15.75">
      <c r="C1428" s="23"/>
    </row>
    <row r="1429" ht="15.75">
      <c r="C1429" s="23"/>
    </row>
    <row r="1430" ht="15.75">
      <c r="C1430" s="23"/>
    </row>
    <row r="1431" ht="15.75">
      <c r="C1431" s="23"/>
    </row>
    <row r="1432" ht="15.75">
      <c r="C1432" s="23"/>
    </row>
    <row r="1433" ht="15.75">
      <c r="C1433" s="23"/>
    </row>
    <row r="1434" ht="15.75">
      <c r="C1434" s="23"/>
    </row>
    <row r="1435" ht="15.75">
      <c r="C1435" s="23"/>
    </row>
    <row r="1436" ht="15.75">
      <c r="C1436" s="23"/>
    </row>
    <row r="1437" ht="15.75">
      <c r="C1437" s="23"/>
    </row>
    <row r="1438" ht="15.75">
      <c r="C1438" s="23"/>
    </row>
    <row r="1439" ht="15.75">
      <c r="C1439" s="23"/>
    </row>
    <row r="1440" ht="15.75">
      <c r="C1440" s="23"/>
    </row>
    <row r="1441" ht="15.75">
      <c r="C1441" s="23"/>
    </row>
    <row r="1442" ht="15.75">
      <c r="C1442" s="23"/>
    </row>
    <row r="1443" ht="15.75">
      <c r="C1443" s="23"/>
    </row>
    <row r="1444" ht="15.75">
      <c r="C1444" s="23"/>
    </row>
    <row r="1445" ht="15.75">
      <c r="C1445" s="23"/>
    </row>
    <row r="1446" ht="15.75">
      <c r="C1446" s="23"/>
    </row>
    <row r="1447" ht="15.75">
      <c r="C1447" s="23"/>
    </row>
    <row r="1448" ht="15.75">
      <c r="C1448" s="23"/>
    </row>
    <row r="1449" ht="15.75">
      <c r="C1449" s="23"/>
    </row>
    <row r="1450" ht="15.75">
      <c r="C1450" s="23"/>
    </row>
    <row r="1451" ht="15.75">
      <c r="C1451" s="23"/>
    </row>
    <row r="1452" ht="15.75">
      <c r="C1452" s="23"/>
    </row>
    <row r="1453" ht="15.75">
      <c r="C1453" s="23"/>
    </row>
    <row r="1454" ht="15.75">
      <c r="C1454" s="23"/>
    </row>
    <row r="1455" ht="15.75">
      <c r="C1455" s="23"/>
    </row>
    <row r="1456" ht="15.75">
      <c r="C1456" s="23"/>
    </row>
    <row r="1457" ht="15.75">
      <c r="C1457" s="23"/>
    </row>
    <row r="1458" ht="15.75">
      <c r="C1458" s="23"/>
    </row>
    <row r="1459" ht="15.75">
      <c r="C1459" s="23"/>
    </row>
    <row r="1460" ht="15.75">
      <c r="C1460" s="23"/>
    </row>
    <row r="1461" ht="15.75">
      <c r="C1461" s="23"/>
    </row>
    <row r="1462" ht="15.75">
      <c r="C1462" s="23"/>
    </row>
    <row r="1463" ht="15.75">
      <c r="C1463" s="23"/>
    </row>
    <row r="1464" ht="15.75">
      <c r="C1464" s="23"/>
    </row>
    <row r="1465" ht="15.75">
      <c r="C1465" s="23"/>
    </row>
    <row r="1466" ht="15.75">
      <c r="C1466" s="23"/>
    </row>
    <row r="1467" ht="15.75">
      <c r="C1467" s="23"/>
    </row>
    <row r="1468" ht="15.75">
      <c r="C1468" s="23"/>
    </row>
    <row r="1469" ht="15.75">
      <c r="C1469" s="23"/>
    </row>
    <row r="1470" ht="15.75">
      <c r="C1470" s="23"/>
    </row>
    <row r="1471" ht="15.75">
      <c r="C1471" s="23"/>
    </row>
    <row r="1472" ht="15.75">
      <c r="C1472" s="23"/>
    </row>
    <row r="1473" ht="15.75">
      <c r="C1473" s="23"/>
    </row>
    <row r="1474" ht="15.75">
      <c r="C1474" s="23"/>
    </row>
    <row r="1475" ht="15.75">
      <c r="C1475" s="23"/>
    </row>
    <row r="1476" ht="15.75">
      <c r="C1476" s="23"/>
    </row>
    <row r="1477" ht="15.75">
      <c r="C1477" s="23"/>
    </row>
    <row r="1478" ht="15.75">
      <c r="C1478" s="23"/>
    </row>
    <row r="1479" ht="15.75">
      <c r="C1479" s="23"/>
    </row>
    <row r="1480" ht="15.75">
      <c r="C1480" s="23"/>
    </row>
    <row r="1481" ht="15.75">
      <c r="C1481" s="23"/>
    </row>
    <row r="1482" ht="15.75">
      <c r="C1482" s="23"/>
    </row>
    <row r="1483" ht="15.75">
      <c r="C1483" s="23"/>
    </row>
    <row r="1484" ht="15.75">
      <c r="C1484" s="23"/>
    </row>
    <row r="1485" ht="15.75">
      <c r="C1485" s="23"/>
    </row>
    <row r="1486" ht="15.75">
      <c r="C1486" s="23"/>
    </row>
    <row r="1487" ht="15.75">
      <c r="C1487" s="23"/>
    </row>
    <row r="1488" ht="15.75">
      <c r="C1488" s="23"/>
    </row>
    <row r="1489" ht="15.75">
      <c r="C1489" s="23"/>
    </row>
    <row r="1490" ht="15.75">
      <c r="C1490" s="23"/>
    </row>
    <row r="1491" ht="15.75">
      <c r="C1491" s="23"/>
    </row>
    <row r="1492" ht="15.75">
      <c r="C1492" s="23"/>
    </row>
    <row r="1493" ht="15.75">
      <c r="C1493" s="23"/>
    </row>
    <row r="1494" ht="15.75">
      <c r="C1494" s="23"/>
    </row>
    <row r="1495" ht="15.75">
      <c r="C1495" s="23"/>
    </row>
    <row r="1496" ht="15.75">
      <c r="C1496" s="23"/>
    </row>
    <row r="1497" ht="15.75">
      <c r="C1497" s="23"/>
    </row>
    <row r="1498" ht="15.75">
      <c r="C1498" s="23"/>
    </row>
    <row r="1499" ht="15.75">
      <c r="C1499" s="23"/>
    </row>
    <row r="1500" ht="15.75">
      <c r="C1500" s="23"/>
    </row>
    <row r="1501" ht="15.75">
      <c r="C1501" s="23"/>
    </row>
    <row r="1502" ht="15.75">
      <c r="C1502" s="23"/>
    </row>
    <row r="1503" ht="15.75">
      <c r="C1503" s="23"/>
    </row>
    <row r="1504" ht="15.75">
      <c r="C1504" s="23"/>
    </row>
    <row r="1505" ht="15.75">
      <c r="C1505" s="23"/>
    </row>
    <row r="1506" ht="15.75">
      <c r="C1506" s="23"/>
    </row>
    <row r="1507" ht="15.75">
      <c r="C1507" s="23"/>
    </row>
    <row r="1508" ht="15.75">
      <c r="C1508" s="23"/>
    </row>
    <row r="1509" ht="15.75">
      <c r="C1509" s="23"/>
    </row>
    <row r="1510" ht="15.75">
      <c r="C1510" s="23"/>
    </row>
    <row r="1511" ht="15.75">
      <c r="C1511" s="23"/>
    </row>
    <row r="1512" ht="15.75">
      <c r="C1512" s="23"/>
    </row>
    <row r="1513" ht="15.75">
      <c r="C1513" s="23"/>
    </row>
    <row r="1514" ht="15.75">
      <c r="C1514" s="23"/>
    </row>
    <row r="1515" ht="15.75">
      <c r="C1515" s="23"/>
    </row>
    <row r="1516" ht="15.75">
      <c r="C1516" s="23"/>
    </row>
    <row r="1517" ht="15.75">
      <c r="C1517" s="23"/>
    </row>
    <row r="1518" ht="15.75">
      <c r="C1518" s="23"/>
    </row>
    <row r="1519" ht="15.75">
      <c r="C1519" s="23"/>
    </row>
    <row r="1520" ht="15.75">
      <c r="C1520" s="23"/>
    </row>
    <row r="1521" ht="15.75">
      <c r="C1521" s="23"/>
    </row>
    <row r="1522" ht="15.75">
      <c r="C1522" s="23"/>
    </row>
    <row r="1523" ht="15.75">
      <c r="C1523" s="23"/>
    </row>
    <row r="1524" ht="15.75">
      <c r="C1524" s="23"/>
    </row>
    <row r="1525" ht="15.75">
      <c r="C1525" s="23"/>
    </row>
    <row r="1526" ht="15.75">
      <c r="C1526" s="23"/>
    </row>
    <row r="1527" ht="15.75">
      <c r="C1527" s="23"/>
    </row>
    <row r="1528" ht="15.75">
      <c r="C1528" s="23"/>
    </row>
    <row r="1529" ht="15.75">
      <c r="C1529" s="23"/>
    </row>
    <row r="1530" ht="15.75">
      <c r="C1530" s="23"/>
    </row>
    <row r="1531" ht="15.75">
      <c r="C1531" s="23"/>
    </row>
    <row r="1532" ht="15.75">
      <c r="C1532" s="23"/>
    </row>
    <row r="1533" ht="15.75">
      <c r="C1533" s="23"/>
    </row>
    <row r="1534" ht="15.75">
      <c r="C1534" s="23"/>
    </row>
    <row r="1535" ht="15.75">
      <c r="C1535" s="23"/>
    </row>
    <row r="1536" ht="15.75">
      <c r="C1536" s="23"/>
    </row>
    <row r="1537" ht="15.75">
      <c r="C1537" s="23"/>
    </row>
    <row r="1538" ht="15.75">
      <c r="C1538" s="23"/>
    </row>
    <row r="1539" ht="15.75">
      <c r="C1539" s="23"/>
    </row>
    <row r="1540" ht="15.75">
      <c r="C1540" s="23"/>
    </row>
    <row r="1541" ht="15.75">
      <c r="C1541" s="23"/>
    </row>
    <row r="1542" ht="15.75">
      <c r="C1542" s="23"/>
    </row>
    <row r="1543" ht="15.75">
      <c r="C1543" s="23"/>
    </row>
    <row r="1544" ht="15.75">
      <c r="C1544" s="23"/>
    </row>
    <row r="1545" ht="15.75">
      <c r="C1545" s="23"/>
    </row>
    <row r="1546" ht="15.75">
      <c r="C1546" s="23"/>
    </row>
    <row r="1547" ht="15.75">
      <c r="C1547" s="23"/>
    </row>
    <row r="1548" ht="15.75">
      <c r="C1548" s="23"/>
    </row>
    <row r="1549" ht="15.75">
      <c r="C1549" s="23"/>
    </row>
    <row r="1550" ht="15.75">
      <c r="C1550" s="23"/>
    </row>
    <row r="1551" ht="15.75">
      <c r="C1551" s="23"/>
    </row>
    <row r="1552" ht="15.75">
      <c r="C1552" s="23"/>
    </row>
    <row r="1553" ht="15.75">
      <c r="C1553" s="23"/>
    </row>
    <row r="1554" ht="15.75">
      <c r="C1554" s="23"/>
    </row>
    <row r="1555" ht="15.75">
      <c r="C1555" s="23"/>
    </row>
    <row r="1556" ht="15.75">
      <c r="C1556" s="23"/>
    </row>
    <row r="1557" ht="15.75">
      <c r="C1557" s="23"/>
    </row>
    <row r="1558" ht="15.75">
      <c r="C1558" s="23"/>
    </row>
    <row r="1559" ht="15.75">
      <c r="C1559" s="23"/>
    </row>
    <row r="1560" ht="15.75">
      <c r="C1560" s="23"/>
    </row>
    <row r="1561" ht="15.75">
      <c r="C1561" s="23"/>
    </row>
    <row r="1562" ht="15.75">
      <c r="C1562" s="23"/>
    </row>
    <row r="1563" ht="15.75">
      <c r="C1563" s="23"/>
    </row>
    <row r="1564" ht="15.75">
      <c r="C1564" s="23"/>
    </row>
    <row r="1565" ht="15.75">
      <c r="C1565" s="23"/>
    </row>
    <row r="1566" ht="15.75">
      <c r="C1566" s="23"/>
    </row>
    <row r="1567" ht="15.75">
      <c r="C1567" s="23"/>
    </row>
    <row r="1568" ht="15.75">
      <c r="C1568" s="23"/>
    </row>
    <row r="1569" ht="15.75">
      <c r="C1569" s="23"/>
    </row>
    <row r="1570" ht="15.75">
      <c r="C1570" s="23"/>
    </row>
    <row r="1571" ht="15.75">
      <c r="C1571" s="23"/>
    </row>
    <row r="1572" ht="15.75">
      <c r="C1572" s="23"/>
    </row>
    <row r="1573" ht="15.75">
      <c r="C1573" s="23"/>
    </row>
    <row r="1574" ht="15.75">
      <c r="C1574" s="23"/>
    </row>
    <row r="1575" ht="15.75">
      <c r="C1575" s="23"/>
    </row>
    <row r="1576" ht="15.75">
      <c r="C1576" s="23"/>
    </row>
    <row r="1577" ht="15.75">
      <c r="C1577" s="23"/>
    </row>
    <row r="1578" ht="15.75">
      <c r="C1578" s="23"/>
    </row>
    <row r="1579" ht="15.75">
      <c r="C1579" s="23"/>
    </row>
    <row r="1580" ht="15.75">
      <c r="C1580" s="23"/>
    </row>
    <row r="1581" ht="15.75">
      <c r="C1581" s="23"/>
    </row>
    <row r="1582" ht="15.75">
      <c r="C1582" s="23"/>
    </row>
    <row r="1583" ht="15.75">
      <c r="C1583" s="23"/>
    </row>
    <row r="1584" ht="15.75">
      <c r="C1584" s="23"/>
    </row>
    <row r="1585" ht="15.75">
      <c r="C1585" s="23"/>
    </row>
    <row r="1586" ht="15.75">
      <c r="C1586" s="23"/>
    </row>
    <row r="1587" ht="15.75">
      <c r="C1587" s="23"/>
    </row>
    <row r="1588" ht="15.75">
      <c r="C1588" s="23"/>
    </row>
    <row r="1589" ht="15.75">
      <c r="C1589" s="23"/>
    </row>
    <row r="1590" ht="15.75">
      <c r="C1590" s="23"/>
    </row>
    <row r="1591" ht="15.75">
      <c r="C1591" s="23"/>
    </row>
    <row r="1592" ht="15.75">
      <c r="C1592" s="23"/>
    </row>
    <row r="1593" ht="15.75">
      <c r="C1593" s="23"/>
    </row>
    <row r="1594" ht="15.75">
      <c r="C1594" s="23"/>
    </row>
    <row r="1595" ht="15.75">
      <c r="C1595" s="23"/>
    </row>
    <row r="1596" ht="15.75">
      <c r="C1596" s="23"/>
    </row>
    <row r="1597" ht="15.75">
      <c r="C1597" s="23"/>
    </row>
    <row r="1598" ht="15.75">
      <c r="C1598" s="23"/>
    </row>
    <row r="1599" ht="15.75">
      <c r="C1599" s="23"/>
    </row>
    <row r="1600" ht="15.75">
      <c r="C1600" s="23"/>
    </row>
    <row r="1601" ht="15.75">
      <c r="C1601" s="23"/>
    </row>
    <row r="1602" ht="15.75">
      <c r="C1602" s="23"/>
    </row>
    <row r="1603" ht="15.75">
      <c r="C1603" s="23"/>
    </row>
    <row r="1604" ht="15.75">
      <c r="C1604" s="23"/>
    </row>
    <row r="1605" ht="15.75">
      <c r="C1605" s="23"/>
    </row>
    <row r="1606" ht="15.75">
      <c r="C1606" s="23"/>
    </row>
    <row r="1607" ht="15.75">
      <c r="C1607" s="23"/>
    </row>
    <row r="1608" ht="15.75">
      <c r="C1608" s="23"/>
    </row>
    <row r="1609" ht="15.75">
      <c r="C1609" s="23"/>
    </row>
    <row r="1610" ht="15.75">
      <c r="C1610" s="23"/>
    </row>
    <row r="1611" ht="15.75">
      <c r="C1611" s="23"/>
    </row>
    <row r="1612" ht="15.75">
      <c r="C1612" s="23"/>
    </row>
    <row r="1613" ht="15.75">
      <c r="C1613" s="23"/>
    </row>
    <row r="1614" ht="15.75">
      <c r="C1614" s="23"/>
    </row>
    <row r="1615" ht="15.75">
      <c r="C1615" s="23"/>
    </row>
    <row r="1616" ht="15.75">
      <c r="C1616" s="23"/>
    </row>
    <row r="1617" ht="15.75">
      <c r="C1617" s="23"/>
    </row>
    <row r="1618" ht="15.75">
      <c r="C1618" s="23"/>
    </row>
    <row r="1619" ht="15.75">
      <c r="C1619" s="23"/>
    </row>
    <row r="1620" ht="15.75">
      <c r="C1620" s="23"/>
    </row>
    <row r="1621" ht="15.75">
      <c r="C1621" s="23"/>
    </row>
    <row r="1622" ht="15.75">
      <c r="C1622" s="23"/>
    </row>
    <row r="1623" ht="15.75">
      <c r="C1623" s="23"/>
    </row>
    <row r="1624" ht="15.75">
      <c r="C1624" s="23"/>
    </row>
    <row r="1625" ht="15.75">
      <c r="C1625" s="23"/>
    </row>
    <row r="1626" ht="15.75">
      <c r="C1626" s="23"/>
    </row>
    <row r="1627" ht="15.75">
      <c r="C1627" s="23"/>
    </row>
    <row r="1628" ht="15.75">
      <c r="C1628" s="23"/>
    </row>
    <row r="1629" ht="15.75">
      <c r="C1629" s="23"/>
    </row>
    <row r="1630" ht="15.75">
      <c r="C1630" s="23"/>
    </row>
    <row r="1631" ht="15.75">
      <c r="C1631" s="23"/>
    </row>
    <row r="1632" ht="15.75">
      <c r="C1632" s="23"/>
    </row>
    <row r="1633" ht="15.75">
      <c r="C1633" s="23"/>
    </row>
    <row r="1634" ht="15.75">
      <c r="C1634" s="23"/>
    </row>
    <row r="1635" ht="15.75">
      <c r="C1635" s="23"/>
    </row>
    <row r="1636" ht="15.75">
      <c r="C1636" s="23"/>
    </row>
    <row r="1637" ht="15.75">
      <c r="C1637" s="23"/>
    </row>
    <row r="1638" ht="15.75">
      <c r="C1638" s="23"/>
    </row>
    <row r="1639" ht="15.75">
      <c r="C1639" s="23"/>
    </row>
    <row r="1640" ht="15.75">
      <c r="C1640" s="23"/>
    </row>
    <row r="1641" ht="15.75">
      <c r="C1641" s="23"/>
    </row>
    <row r="1642" ht="15.75">
      <c r="C1642" s="23"/>
    </row>
    <row r="1643" ht="15.75">
      <c r="C1643" s="23"/>
    </row>
    <row r="1644" ht="15.75">
      <c r="C1644" s="23"/>
    </row>
    <row r="1645" ht="15.75">
      <c r="C1645" s="23"/>
    </row>
    <row r="1646" ht="15.75">
      <c r="C1646" s="23"/>
    </row>
    <row r="1647" ht="15.75">
      <c r="C1647" s="23"/>
    </row>
    <row r="1648" ht="15.75">
      <c r="C1648" s="23"/>
    </row>
    <row r="1649" ht="15.75">
      <c r="C1649" s="23"/>
    </row>
    <row r="1650" ht="15.75">
      <c r="C1650" s="23"/>
    </row>
    <row r="1651" ht="15.75">
      <c r="C1651" s="23"/>
    </row>
    <row r="1652" ht="15.75">
      <c r="C1652" s="23"/>
    </row>
    <row r="1653" ht="15.75">
      <c r="C1653" s="23"/>
    </row>
    <row r="1654" ht="15.75">
      <c r="C1654" s="23"/>
    </row>
    <row r="1655" ht="15.75">
      <c r="C1655" s="23"/>
    </row>
    <row r="1656" ht="15.75">
      <c r="C1656" s="23"/>
    </row>
    <row r="1657" ht="15.75">
      <c r="C1657" s="23"/>
    </row>
    <row r="1658" ht="15.75">
      <c r="C1658" s="23"/>
    </row>
    <row r="1659" ht="15.75">
      <c r="C1659" s="23"/>
    </row>
    <row r="1660" ht="15.75">
      <c r="C1660" s="23"/>
    </row>
    <row r="1661" ht="15.75">
      <c r="C1661" s="23"/>
    </row>
    <row r="1662" ht="15.75">
      <c r="C1662" s="23"/>
    </row>
    <row r="1663" ht="15.75">
      <c r="C1663" s="23"/>
    </row>
    <row r="1664" ht="15.75">
      <c r="C1664" s="23"/>
    </row>
    <row r="1665" ht="15.75">
      <c r="C1665" s="23"/>
    </row>
    <row r="1666" ht="15.75">
      <c r="C1666" s="23"/>
    </row>
    <row r="1667" ht="15.75">
      <c r="C1667" s="23"/>
    </row>
    <row r="1668" ht="15.75">
      <c r="C1668" s="23"/>
    </row>
    <row r="1669" ht="15.75">
      <c r="C1669" s="23"/>
    </row>
    <row r="1670" ht="15.75">
      <c r="C1670" s="23"/>
    </row>
    <row r="1671" ht="15.75">
      <c r="C1671" s="23"/>
    </row>
    <row r="1672" ht="15.75">
      <c r="C1672" s="23"/>
    </row>
    <row r="1673" ht="15.75">
      <c r="C1673" s="23"/>
    </row>
    <row r="1674" ht="15.75">
      <c r="C1674" s="23"/>
    </row>
    <row r="1675" ht="15.75">
      <c r="C1675" s="23"/>
    </row>
    <row r="1676" ht="15.75">
      <c r="C1676" s="23"/>
    </row>
    <row r="1677" ht="15.75">
      <c r="C1677" s="23"/>
    </row>
    <row r="1678" ht="15.75">
      <c r="C1678" s="23"/>
    </row>
    <row r="1679" ht="15.75">
      <c r="C1679" s="23"/>
    </row>
    <row r="1680" ht="15.75">
      <c r="C1680" s="23"/>
    </row>
    <row r="1681" ht="15.75">
      <c r="C1681" s="23"/>
    </row>
    <row r="1682" ht="15.75">
      <c r="C1682" s="23"/>
    </row>
    <row r="1683" ht="15.75">
      <c r="C1683" s="23"/>
    </row>
    <row r="1684" ht="15.75">
      <c r="C1684" s="23"/>
    </row>
    <row r="1685" ht="15.75">
      <c r="C1685" s="23"/>
    </row>
    <row r="1686" ht="15.75">
      <c r="C1686" s="23"/>
    </row>
    <row r="1687" ht="15.75">
      <c r="C1687" s="23"/>
    </row>
    <row r="1688" ht="15.75">
      <c r="C1688" s="23"/>
    </row>
    <row r="1689" ht="15.75">
      <c r="C1689" s="23"/>
    </row>
    <row r="1690" ht="15.75">
      <c r="C1690" s="23"/>
    </row>
    <row r="1691" ht="15.75">
      <c r="C1691" s="23"/>
    </row>
    <row r="1692" ht="15.75">
      <c r="C1692" s="23"/>
    </row>
    <row r="1693" ht="15.75">
      <c r="C1693" s="23"/>
    </row>
    <row r="1694" ht="15.75">
      <c r="C1694" s="23"/>
    </row>
    <row r="1695" ht="15.75">
      <c r="C1695" s="23"/>
    </row>
    <row r="1696" ht="15.75">
      <c r="C1696" s="23"/>
    </row>
    <row r="1697" ht="15.75">
      <c r="C1697" s="23"/>
    </row>
    <row r="1698" ht="15.75">
      <c r="C1698" s="23"/>
    </row>
    <row r="1699" ht="15.75">
      <c r="C1699" s="23"/>
    </row>
    <row r="1700" ht="15.75">
      <c r="C1700" s="23"/>
    </row>
    <row r="1701" ht="15.75">
      <c r="C1701" s="23"/>
    </row>
    <row r="1702" ht="15.75">
      <c r="C1702" s="23"/>
    </row>
    <row r="1703" ht="15.75">
      <c r="C1703" s="23"/>
    </row>
    <row r="1704" ht="15.75">
      <c r="C1704" s="23"/>
    </row>
    <row r="1705" ht="15.75">
      <c r="C1705" s="23"/>
    </row>
    <row r="1706" ht="15.75">
      <c r="C1706" s="23"/>
    </row>
    <row r="1707" ht="15.75">
      <c r="C1707" s="23"/>
    </row>
    <row r="1708" ht="15.75">
      <c r="C1708" s="23"/>
    </row>
    <row r="1709" ht="15.75">
      <c r="C1709" s="23"/>
    </row>
    <row r="1710" ht="15.75">
      <c r="C1710" s="23"/>
    </row>
    <row r="1711" ht="15.75">
      <c r="C1711" s="23"/>
    </row>
    <row r="1712" ht="15.75">
      <c r="C1712" s="23"/>
    </row>
    <row r="1713" ht="15.75">
      <c r="C1713" s="23"/>
    </row>
    <row r="1714" ht="15.75">
      <c r="C1714" s="23"/>
    </row>
    <row r="1715" ht="15.75">
      <c r="C1715" s="23"/>
    </row>
    <row r="1716" ht="15.75">
      <c r="C1716" s="23"/>
    </row>
    <row r="1717" ht="15.75">
      <c r="C1717" s="23"/>
    </row>
    <row r="1718" ht="15.75">
      <c r="C1718" s="23"/>
    </row>
    <row r="1719" ht="15.75">
      <c r="C1719" s="23"/>
    </row>
    <row r="1720" ht="15.75">
      <c r="C1720" s="23"/>
    </row>
    <row r="1721" ht="15.75">
      <c r="C1721" s="23"/>
    </row>
    <row r="1722" ht="15.75">
      <c r="C1722" s="23"/>
    </row>
    <row r="1723" ht="15.75">
      <c r="C1723" s="23"/>
    </row>
    <row r="1724" ht="15.75">
      <c r="C1724" s="23"/>
    </row>
    <row r="1725" ht="15.75">
      <c r="C1725" s="23"/>
    </row>
    <row r="1726" ht="15.75">
      <c r="C1726" s="23"/>
    </row>
    <row r="1727" ht="15.75">
      <c r="C1727" s="23"/>
    </row>
    <row r="1728" ht="15.75">
      <c r="C1728" s="23"/>
    </row>
    <row r="1729" ht="15.75">
      <c r="C1729" s="23"/>
    </row>
    <row r="1730" ht="15.75">
      <c r="C1730" s="23"/>
    </row>
    <row r="1731" ht="15.75">
      <c r="C1731" s="23"/>
    </row>
    <row r="1732" ht="15.75">
      <c r="C1732" s="23"/>
    </row>
    <row r="1733" ht="15.75">
      <c r="C1733" s="23"/>
    </row>
    <row r="1734" ht="15.75">
      <c r="C1734" s="23"/>
    </row>
    <row r="1735" ht="15.75">
      <c r="C1735" s="23"/>
    </row>
    <row r="1736" ht="15.75">
      <c r="C1736" s="23"/>
    </row>
    <row r="1737" ht="15.75">
      <c r="C1737" s="23"/>
    </row>
    <row r="1738" ht="15.75">
      <c r="C1738" s="23"/>
    </row>
    <row r="1739" ht="15.75">
      <c r="C1739" s="23"/>
    </row>
    <row r="1740" ht="15.75">
      <c r="C1740" s="23"/>
    </row>
    <row r="1741" ht="15.75">
      <c r="C1741" s="23"/>
    </row>
    <row r="1742" ht="15.75">
      <c r="C1742" s="23"/>
    </row>
    <row r="1743" ht="15.75">
      <c r="C1743" s="23"/>
    </row>
    <row r="1744" ht="15.75">
      <c r="C1744" s="23"/>
    </row>
    <row r="1745" ht="15.75">
      <c r="C1745" s="23"/>
    </row>
    <row r="1746" ht="15.75">
      <c r="C1746" s="23"/>
    </row>
    <row r="1747" ht="15.75">
      <c r="C1747" s="23"/>
    </row>
    <row r="1748" ht="15.75">
      <c r="C1748" s="23"/>
    </row>
    <row r="1749" ht="15.75">
      <c r="C1749" s="23"/>
    </row>
    <row r="1750" ht="15.75">
      <c r="C1750" s="23"/>
    </row>
    <row r="1751" ht="15.75">
      <c r="C1751" s="23"/>
    </row>
    <row r="1752" ht="15.75">
      <c r="C1752" s="23"/>
    </row>
    <row r="1753" ht="15.75">
      <c r="C1753" s="23"/>
    </row>
    <row r="1754" ht="15.75">
      <c r="C1754" s="23"/>
    </row>
    <row r="1755" ht="15.75">
      <c r="C1755" s="23"/>
    </row>
    <row r="1756" ht="15.75">
      <c r="C1756" s="23"/>
    </row>
    <row r="1757" ht="15.75">
      <c r="C1757" s="23"/>
    </row>
    <row r="1758" ht="15.75">
      <c r="C1758" s="23"/>
    </row>
    <row r="1759" ht="15.75">
      <c r="C1759" s="23"/>
    </row>
    <row r="1760" ht="15.75">
      <c r="C1760" s="23"/>
    </row>
    <row r="1761" ht="15.75">
      <c r="C1761" s="23"/>
    </row>
    <row r="1762" ht="15.75">
      <c r="C1762" s="23"/>
    </row>
    <row r="1763" ht="15.75">
      <c r="C1763" s="23"/>
    </row>
    <row r="1764" ht="15.75">
      <c r="C1764" s="23"/>
    </row>
    <row r="1765" ht="15.75">
      <c r="C1765" s="23"/>
    </row>
    <row r="1766" ht="15.75">
      <c r="C1766" s="23"/>
    </row>
    <row r="1767" ht="15.75">
      <c r="C1767" s="23"/>
    </row>
    <row r="1768" ht="15.75">
      <c r="C1768" s="23"/>
    </row>
    <row r="1769" ht="15.75">
      <c r="C1769" s="23"/>
    </row>
    <row r="1770" ht="15.75">
      <c r="C1770" s="23"/>
    </row>
    <row r="1771" ht="15.75">
      <c r="C1771" s="23"/>
    </row>
    <row r="1772" ht="15.75">
      <c r="C1772" s="23"/>
    </row>
    <row r="1773" ht="15.75">
      <c r="C1773" s="23"/>
    </row>
    <row r="1774" ht="15.75">
      <c r="C1774" s="23"/>
    </row>
    <row r="1775" ht="15.75">
      <c r="C1775" s="23"/>
    </row>
    <row r="1776" ht="15.75">
      <c r="C1776" s="23"/>
    </row>
    <row r="1777" ht="15.75">
      <c r="C1777" s="23"/>
    </row>
    <row r="1778" ht="15.75">
      <c r="C1778" s="23"/>
    </row>
    <row r="1779" ht="15.75">
      <c r="C1779" s="23"/>
    </row>
    <row r="1780" ht="15.75">
      <c r="C1780" s="23"/>
    </row>
    <row r="1781" ht="15.75">
      <c r="C1781" s="23"/>
    </row>
    <row r="1782" ht="15.75">
      <c r="C1782" s="23"/>
    </row>
    <row r="1783" ht="15.75">
      <c r="C1783" s="23"/>
    </row>
    <row r="1784" ht="15.75">
      <c r="C1784" s="23"/>
    </row>
    <row r="1785" ht="15.75">
      <c r="C1785" s="23"/>
    </row>
    <row r="1786" ht="15.75">
      <c r="C1786" s="23"/>
    </row>
    <row r="1787" ht="15.75">
      <c r="C1787" s="23"/>
    </row>
    <row r="1788" ht="15.75">
      <c r="C1788" s="23"/>
    </row>
    <row r="1789" ht="15.75">
      <c r="C1789" s="23"/>
    </row>
    <row r="1790" ht="15.75">
      <c r="C1790" s="23"/>
    </row>
    <row r="1791" ht="15.75">
      <c r="C1791" s="23"/>
    </row>
    <row r="1792" ht="15.75">
      <c r="C1792" s="23"/>
    </row>
    <row r="1793" ht="15.75">
      <c r="C1793" s="23"/>
    </row>
    <row r="1794" ht="15.75">
      <c r="C1794" s="23"/>
    </row>
    <row r="1795" ht="15.75">
      <c r="C1795" s="23"/>
    </row>
    <row r="1796" ht="15.75">
      <c r="C1796" s="23"/>
    </row>
    <row r="1797" ht="15.75">
      <c r="C1797" s="23"/>
    </row>
    <row r="1798" ht="15.75">
      <c r="C1798" s="23"/>
    </row>
    <row r="1799" ht="15.75">
      <c r="C1799" s="23"/>
    </row>
    <row r="1800" ht="15.75">
      <c r="C1800" s="23"/>
    </row>
    <row r="1801" ht="15.75">
      <c r="C1801" s="23"/>
    </row>
    <row r="1802" ht="15.75">
      <c r="C1802" s="23"/>
    </row>
    <row r="1803" ht="15.75">
      <c r="C1803" s="23"/>
    </row>
    <row r="1804" ht="15.75">
      <c r="C1804" s="23"/>
    </row>
    <row r="1805" ht="15.75">
      <c r="C1805" s="23"/>
    </row>
    <row r="1806" ht="15.75">
      <c r="C1806" s="23"/>
    </row>
    <row r="1807" ht="15.75">
      <c r="C1807" s="23"/>
    </row>
    <row r="1808" ht="15.75">
      <c r="C1808" s="23"/>
    </row>
    <row r="1809" ht="15.75">
      <c r="C1809" s="23"/>
    </row>
    <row r="1810" ht="15.75">
      <c r="C1810" s="23"/>
    </row>
    <row r="1811" ht="15.75">
      <c r="C1811" s="23"/>
    </row>
    <row r="1812" ht="15.75">
      <c r="C1812" s="23"/>
    </row>
    <row r="1813" ht="15.75">
      <c r="C1813" s="23"/>
    </row>
    <row r="1814" ht="15.75">
      <c r="C1814" s="23"/>
    </row>
    <row r="1815" ht="15.75">
      <c r="C1815" s="23"/>
    </row>
    <row r="1816" ht="15.75">
      <c r="C1816" s="23"/>
    </row>
    <row r="1817" ht="15.75">
      <c r="C1817" s="23"/>
    </row>
    <row r="1818" ht="15.75">
      <c r="C1818" s="23"/>
    </row>
    <row r="1819" ht="15.75">
      <c r="C1819" s="23"/>
    </row>
    <row r="1820" ht="15.75">
      <c r="C1820" s="23"/>
    </row>
    <row r="1821" ht="15.75">
      <c r="C1821" s="23"/>
    </row>
    <row r="1822" ht="15.75">
      <c r="C1822" s="23"/>
    </row>
    <row r="1823" ht="15.75">
      <c r="C1823" s="23"/>
    </row>
    <row r="1824" ht="15.75">
      <c r="C1824" s="23"/>
    </row>
    <row r="1825" ht="15.75">
      <c r="C1825" s="23"/>
    </row>
    <row r="1826" ht="15.75">
      <c r="C1826" s="23"/>
    </row>
    <row r="1827" ht="15.75">
      <c r="C1827" s="23"/>
    </row>
    <row r="1828" ht="15.75">
      <c r="C1828" s="23"/>
    </row>
    <row r="1829" ht="15.75">
      <c r="C1829" s="23"/>
    </row>
    <row r="1830" ht="15.75">
      <c r="C1830" s="23"/>
    </row>
    <row r="1831" ht="15.75">
      <c r="C1831" s="23"/>
    </row>
    <row r="1832" ht="15.75">
      <c r="C1832" s="23"/>
    </row>
    <row r="1833" ht="15.75">
      <c r="C1833" s="23"/>
    </row>
    <row r="1834" ht="15.75">
      <c r="C1834" s="23"/>
    </row>
    <row r="1835" ht="15.75">
      <c r="C1835" s="23"/>
    </row>
    <row r="1836" ht="15.75">
      <c r="C1836" s="23"/>
    </row>
    <row r="1837" ht="15.75">
      <c r="C1837" s="23"/>
    </row>
    <row r="1838" ht="15.75">
      <c r="C1838" s="23"/>
    </row>
    <row r="1839" ht="15.75">
      <c r="C1839" s="23"/>
    </row>
    <row r="1840" ht="15.75">
      <c r="C1840" s="23"/>
    </row>
    <row r="1841" ht="15.75">
      <c r="C1841" s="23"/>
    </row>
    <row r="1842" ht="15.75">
      <c r="C1842" s="23"/>
    </row>
    <row r="1843" ht="15.75">
      <c r="C1843" s="23"/>
    </row>
    <row r="1844" ht="15.75">
      <c r="C1844" s="23"/>
    </row>
    <row r="1845" ht="15.75">
      <c r="C1845" s="23"/>
    </row>
    <row r="1846" ht="15.75">
      <c r="C1846" s="23"/>
    </row>
    <row r="1847" ht="15.75">
      <c r="C1847" s="23"/>
    </row>
    <row r="1848" ht="15.75">
      <c r="C1848" s="23"/>
    </row>
    <row r="1849" ht="15.75">
      <c r="C1849" s="23"/>
    </row>
    <row r="1850" ht="15.75">
      <c r="C1850" s="23"/>
    </row>
    <row r="1851" ht="15.75">
      <c r="C1851" s="23"/>
    </row>
    <row r="1852" ht="15.75">
      <c r="C1852" s="23"/>
    </row>
    <row r="1853" ht="15.75">
      <c r="C1853" s="23"/>
    </row>
    <row r="1854" ht="15.75">
      <c r="C1854" s="23"/>
    </row>
    <row r="1855" ht="15.75">
      <c r="C1855" s="23"/>
    </row>
    <row r="1856" ht="15.75">
      <c r="C1856" s="23"/>
    </row>
    <row r="1857" ht="15.75">
      <c r="C1857" s="23"/>
    </row>
    <row r="1858" ht="15.75">
      <c r="C1858" s="23"/>
    </row>
    <row r="1859" ht="15.75">
      <c r="C1859" s="23"/>
    </row>
    <row r="1860" ht="15.75">
      <c r="C1860" s="23"/>
    </row>
    <row r="1861" ht="15.75">
      <c r="C1861" s="23"/>
    </row>
    <row r="1862" ht="15.75">
      <c r="C1862" s="23"/>
    </row>
    <row r="1863" ht="15.75">
      <c r="C1863" s="23"/>
    </row>
    <row r="1864" ht="15.75">
      <c r="C1864" s="23"/>
    </row>
    <row r="1865" ht="15.75">
      <c r="C1865" s="23"/>
    </row>
    <row r="1866" ht="15.75">
      <c r="C1866" s="23"/>
    </row>
    <row r="1867" ht="15.75">
      <c r="C1867" s="23"/>
    </row>
    <row r="1868" ht="15.75">
      <c r="C1868" s="23"/>
    </row>
    <row r="1869" ht="15.75">
      <c r="C1869" s="23"/>
    </row>
    <row r="1870" ht="15.75">
      <c r="C1870" s="23"/>
    </row>
    <row r="1871" ht="15.75">
      <c r="C1871" s="23"/>
    </row>
    <row r="1872" ht="15.75">
      <c r="C1872" s="23"/>
    </row>
    <row r="1873" ht="15.75">
      <c r="C1873" s="23"/>
    </row>
    <row r="1874" ht="15.75">
      <c r="C1874" s="23"/>
    </row>
    <row r="1875" ht="15.75">
      <c r="C1875" s="23"/>
    </row>
    <row r="1876" ht="15.75">
      <c r="C1876" s="23"/>
    </row>
    <row r="1877" ht="15.75">
      <c r="C1877" s="23"/>
    </row>
    <row r="1878" ht="15.75">
      <c r="C1878" s="23"/>
    </row>
    <row r="1879" ht="15.75">
      <c r="C1879" s="23"/>
    </row>
    <row r="1880" ht="15.75">
      <c r="C1880" s="23"/>
    </row>
    <row r="1881" ht="15.75">
      <c r="C1881" s="23"/>
    </row>
    <row r="1882" ht="15.75">
      <c r="C1882" s="23"/>
    </row>
    <row r="1883" ht="15.75">
      <c r="C1883" s="23"/>
    </row>
    <row r="1884" ht="15.75">
      <c r="C1884" s="23"/>
    </row>
    <row r="1885" ht="15.75">
      <c r="C1885" s="23"/>
    </row>
    <row r="1886" ht="15.75">
      <c r="C1886" s="23"/>
    </row>
    <row r="1887" ht="15.75">
      <c r="C1887" s="23"/>
    </row>
    <row r="1888" ht="15.75">
      <c r="C1888" s="23"/>
    </row>
    <row r="1889" ht="15.75">
      <c r="C1889" s="23"/>
    </row>
    <row r="1890" ht="15.75">
      <c r="C1890" s="23"/>
    </row>
    <row r="1891" ht="15.75">
      <c r="C1891" s="23"/>
    </row>
    <row r="1892" ht="15.75">
      <c r="C1892" s="23"/>
    </row>
    <row r="1893" ht="15.75">
      <c r="C1893" s="23"/>
    </row>
    <row r="1894" ht="15.75">
      <c r="C1894" s="23"/>
    </row>
    <row r="1895" ht="15.75">
      <c r="C1895" s="23"/>
    </row>
    <row r="1896" ht="15.75">
      <c r="C1896" s="23"/>
    </row>
    <row r="1897" ht="15.75">
      <c r="C1897" s="23"/>
    </row>
    <row r="1898" ht="15.75">
      <c r="C1898" s="23"/>
    </row>
    <row r="1899" ht="15.75">
      <c r="C1899" s="23"/>
    </row>
    <row r="1900" ht="15.75">
      <c r="C1900" s="23"/>
    </row>
    <row r="1901" ht="15.75">
      <c r="C1901" s="23"/>
    </row>
    <row r="1902" ht="15.75">
      <c r="C1902" s="23"/>
    </row>
    <row r="1903" ht="15.75">
      <c r="C1903" s="23"/>
    </row>
    <row r="1904" ht="15.75">
      <c r="C1904" s="23"/>
    </row>
    <row r="1905" ht="15.75">
      <c r="C1905" s="23"/>
    </row>
    <row r="1906" ht="15.75">
      <c r="C1906" s="23"/>
    </row>
    <row r="1907" ht="15.75">
      <c r="C1907" s="23"/>
    </row>
    <row r="1908" ht="15.75">
      <c r="C1908" s="23"/>
    </row>
    <row r="1909" ht="15.75">
      <c r="C1909" s="23"/>
    </row>
    <row r="1910" ht="15.75">
      <c r="C1910" s="23"/>
    </row>
    <row r="1911" ht="15.75">
      <c r="C1911" s="23"/>
    </row>
    <row r="1912" ht="15.75">
      <c r="C1912" s="23"/>
    </row>
    <row r="1913" ht="15.75">
      <c r="C1913" s="23"/>
    </row>
    <row r="1914" ht="15.75">
      <c r="C1914" s="23"/>
    </row>
    <row r="1915" ht="15.75">
      <c r="C1915" s="23"/>
    </row>
    <row r="1916" ht="15.75">
      <c r="C1916" s="23"/>
    </row>
    <row r="1917" ht="15.75">
      <c r="C1917" s="23"/>
    </row>
    <row r="1918" ht="15.75">
      <c r="C1918" s="23"/>
    </row>
    <row r="1919" ht="15.75">
      <c r="C1919" s="23"/>
    </row>
    <row r="1920" ht="15.75">
      <c r="C1920" s="23"/>
    </row>
    <row r="1921" ht="15.75">
      <c r="C1921" s="23"/>
    </row>
    <row r="1922" ht="15.75">
      <c r="C1922" s="23"/>
    </row>
    <row r="1923" ht="15.75">
      <c r="C1923" s="23"/>
    </row>
    <row r="1924" ht="15.75">
      <c r="C1924" s="23"/>
    </row>
    <row r="1925" ht="15.75">
      <c r="C1925" s="23"/>
    </row>
    <row r="1926" ht="15.75">
      <c r="C1926" s="23"/>
    </row>
    <row r="1927" ht="15.75">
      <c r="C1927" s="23"/>
    </row>
    <row r="1928" ht="15.75">
      <c r="C1928" s="23"/>
    </row>
    <row r="1929" ht="15.75">
      <c r="C1929" s="23"/>
    </row>
    <row r="1930" ht="15.75">
      <c r="C1930" s="23"/>
    </row>
    <row r="1931" ht="15.75">
      <c r="C1931" s="23"/>
    </row>
    <row r="1932" ht="15.75">
      <c r="C1932" s="23"/>
    </row>
    <row r="1933" ht="15.75">
      <c r="C1933" s="23"/>
    </row>
    <row r="1934" ht="15.75">
      <c r="C1934" s="23"/>
    </row>
    <row r="1935" ht="15.75">
      <c r="C1935" s="23"/>
    </row>
    <row r="1936" ht="15.75">
      <c r="C1936" s="23"/>
    </row>
    <row r="1937" ht="15.75">
      <c r="C1937" s="23"/>
    </row>
    <row r="1938" ht="15.75">
      <c r="C1938" s="23"/>
    </row>
    <row r="1939" ht="15.75">
      <c r="C1939" s="23"/>
    </row>
    <row r="1940" ht="15.75">
      <c r="C1940" s="23"/>
    </row>
    <row r="1941" ht="15.75">
      <c r="C1941" s="23"/>
    </row>
    <row r="1942" ht="15.75">
      <c r="C1942" s="23"/>
    </row>
    <row r="1943" ht="15.75">
      <c r="C1943" s="23"/>
    </row>
    <row r="1944" ht="15.75">
      <c r="C1944" s="23"/>
    </row>
    <row r="1945" ht="15.75">
      <c r="C1945" s="23"/>
    </row>
    <row r="1946" ht="15.75">
      <c r="C1946" s="23"/>
    </row>
    <row r="1947" ht="15.75">
      <c r="C1947" s="23"/>
    </row>
    <row r="1948" ht="15.75">
      <c r="C1948" s="23"/>
    </row>
    <row r="1949" ht="15.75">
      <c r="C1949" s="23"/>
    </row>
    <row r="1950" ht="15.75">
      <c r="C1950" s="23"/>
    </row>
    <row r="1951" ht="15.75">
      <c r="C1951" s="23"/>
    </row>
    <row r="1952" ht="15.75">
      <c r="C1952" s="23"/>
    </row>
    <row r="1953" ht="15.75">
      <c r="C1953" s="23"/>
    </row>
    <row r="1954" ht="15.75">
      <c r="C1954" s="23"/>
    </row>
    <row r="1955" ht="15.75">
      <c r="C1955" s="23"/>
    </row>
    <row r="1956" ht="15.75">
      <c r="C1956" s="23"/>
    </row>
    <row r="1957" ht="15.75">
      <c r="C1957" s="23"/>
    </row>
    <row r="1958" ht="15.75">
      <c r="C1958" s="23"/>
    </row>
    <row r="1959" ht="15.75">
      <c r="C1959" s="23"/>
    </row>
    <row r="1960" ht="15.75">
      <c r="C1960" s="23"/>
    </row>
    <row r="1961" ht="15.75">
      <c r="C1961" s="23"/>
    </row>
    <row r="1962" ht="15.75">
      <c r="C1962" s="23"/>
    </row>
    <row r="1963" ht="15.75">
      <c r="C1963" s="23"/>
    </row>
    <row r="1964" ht="15.75">
      <c r="C1964" s="23"/>
    </row>
    <row r="1965" ht="15.75">
      <c r="C1965" s="23"/>
    </row>
    <row r="1966" ht="15.75">
      <c r="C1966" s="23"/>
    </row>
    <row r="1967" ht="15.75">
      <c r="C1967" s="23"/>
    </row>
    <row r="1968" ht="15.75">
      <c r="C1968" s="23"/>
    </row>
    <row r="1969" ht="15.75">
      <c r="C1969" s="23"/>
    </row>
    <row r="1970" ht="15.75">
      <c r="C1970" s="23"/>
    </row>
    <row r="1971" ht="15.75">
      <c r="C1971" s="23"/>
    </row>
    <row r="1972" ht="15.75">
      <c r="C1972" s="23"/>
    </row>
    <row r="1973" ht="15.75">
      <c r="C1973" s="23"/>
    </row>
    <row r="1974" ht="15.75">
      <c r="C1974" s="23"/>
    </row>
    <row r="1975" ht="15.75">
      <c r="C1975" s="23"/>
    </row>
    <row r="1976" ht="15.75">
      <c r="C1976" s="23"/>
    </row>
    <row r="1977" ht="15.75">
      <c r="C1977" s="23"/>
    </row>
    <row r="1978" ht="15.75">
      <c r="C1978" s="23"/>
    </row>
    <row r="1979" ht="15.75">
      <c r="C1979" s="23"/>
    </row>
    <row r="1980" ht="15.75">
      <c r="C1980" s="23"/>
    </row>
    <row r="1981" ht="15.75">
      <c r="C1981" s="23"/>
    </row>
    <row r="1982" ht="15.75">
      <c r="C1982" s="23"/>
    </row>
    <row r="1983" ht="15.75">
      <c r="C1983" s="23"/>
    </row>
    <row r="1984" ht="15.75">
      <c r="C1984" s="23"/>
    </row>
    <row r="1985" ht="15.75">
      <c r="C1985" s="23"/>
    </row>
    <row r="1986" ht="15.75">
      <c r="C1986" s="23"/>
    </row>
    <row r="1987" ht="15.75">
      <c r="C1987" s="23"/>
    </row>
    <row r="1988" ht="15.75">
      <c r="C1988" s="23"/>
    </row>
    <row r="1989" ht="15.75">
      <c r="C1989" s="23"/>
    </row>
    <row r="1990" ht="15.75">
      <c r="C1990" s="23"/>
    </row>
    <row r="1991" ht="15.75">
      <c r="C1991" s="23"/>
    </row>
    <row r="1992" ht="15.75">
      <c r="C1992" s="23"/>
    </row>
    <row r="1993" ht="15.75">
      <c r="C1993" s="23"/>
    </row>
    <row r="1994" ht="15.75">
      <c r="C1994" s="23"/>
    </row>
    <row r="1995" ht="15.75">
      <c r="C1995" s="23"/>
    </row>
    <row r="1996" ht="15.75">
      <c r="C1996" s="23"/>
    </row>
    <row r="1997" ht="15.75">
      <c r="C1997" s="23"/>
    </row>
    <row r="1998" ht="15.75">
      <c r="C1998" s="23"/>
    </row>
    <row r="1999" ht="15.75">
      <c r="C1999" s="23"/>
    </row>
    <row r="2000" ht="15.75">
      <c r="C2000" s="23"/>
    </row>
    <row r="2001" ht="15.75">
      <c r="C2001" s="23"/>
    </row>
    <row r="2002" ht="15.75">
      <c r="C2002" s="23"/>
    </row>
    <row r="2003" ht="15.75">
      <c r="C2003" s="23"/>
    </row>
    <row r="2004" ht="15.75">
      <c r="C2004" s="23"/>
    </row>
    <row r="2005" ht="15.75">
      <c r="C2005" s="23"/>
    </row>
    <row r="2006" ht="15.75">
      <c r="C2006" s="23"/>
    </row>
    <row r="2007" ht="15.75">
      <c r="C2007" s="23"/>
    </row>
    <row r="2008" ht="15.75">
      <c r="C2008" s="23"/>
    </row>
    <row r="2009" ht="15.75">
      <c r="C2009" s="23"/>
    </row>
    <row r="2010" ht="15.75">
      <c r="C2010" s="23"/>
    </row>
    <row r="2011" ht="15.75">
      <c r="C2011" s="23"/>
    </row>
    <row r="2012" ht="15.75">
      <c r="C2012" s="23"/>
    </row>
    <row r="2013" ht="15.75">
      <c r="C2013" s="23"/>
    </row>
    <row r="2014" ht="15.75">
      <c r="C2014" s="23"/>
    </row>
    <row r="2015" ht="15.75">
      <c r="C2015" s="23"/>
    </row>
    <row r="2016" ht="15.75">
      <c r="C2016" s="23"/>
    </row>
    <row r="2017" ht="15.75">
      <c r="C2017" s="23"/>
    </row>
    <row r="2018" ht="15.75">
      <c r="C2018" s="23"/>
    </row>
    <row r="2019" ht="15.75">
      <c r="C2019" s="23"/>
    </row>
    <row r="2020" ht="15.75">
      <c r="C2020" s="23"/>
    </row>
    <row r="2021" ht="15.75">
      <c r="C2021" s="23"/>
    </row>
    <row r="2022" ht="15.75">
      <c r="C2022" s="23"/>
    </row>
    <row r="2023" ht="15.75">
      <c r="C2023" s="23"/>
    </row>
    <row r="2024" ht="15.75">
      <c r="C2024" s="23"/>
    </row>
    <row r="2025" ht="15.75">
      <c r="C2025" s="23"/>
    </row>
    <row r="2026" ht="15.75">
      <c r="C2026" s="23"/>
    </row>
    <row r="2027" ht="15.75">
      <c r="C2027" s="23"/>
    </row>
    <row r="2028" ht="15.75">
      <c r="C2028" s="23"/>
    </row>
    <row r="2029" ht="15.75">
      <c r="C2029" s="23"/>
    </row>
    <row r="2030" ht="15.75">
      <c r="C2030" s="23"/>
    </row>
    <row r="2031" ht="15.75">
      <c r="C2031" s="23"/>
    </row>
    <row r="2032" ht="15.75">
      <c r="C2032" s="23"/>
    </row>
    <row r="2033" ht="15.75">
      <c r="C2033" s="23"/>
    </row>
    <row r="2034" ht="15.75">
      <c r="C2034" s="23"/>
    </row>
    <row r="2035" ht="15.75">
      <c r="C2035" s="23"/>
    </row>
    <row r="2036" ht="15.75">
      <c r="C2036" s="23"/>
    </row>
    <row r="2037" ht="15.75">
      <c r="C2037" s="23"/>
    </row>
    <row r="2038" ht="15.75">
      <c r="C2038" s="23"/>
    </row>
    <row r="2039" ht="15.75">
      <c r="C2039" s="23"/>
    </row>
    <row r="2040" ht="15.75">
      <c r="C2040" s="23"/>
    </row>
    <row r="2041" ht="15.75">
      <c r="C2041" s="23"/>
    </row>
    <row r="2042" ht="15.75">
      <c r="C2042" s="23"/>
    </row>
    <row r="2043" ht="15.75">
      <c r="C2043" s="23"/>
    </row>
    <row r="2044" ht="15.75">
      <c r="C2044" s="23"/>
    </row>
    <row r="2045" ht="15.75">
      <c r="C2045" s="23"/>
    </row>
    <row r="2046" ht="15.75">
      <c r="C2046" s="23"/>
    </row>
    <row r="2047" ht="15.75">
      <c r="C2047" s="23"/>
    </row>
    <row r="2048" ht="15.75">
      <c r="C2048" s="23"/>
    </row>
    <row r="2049" ht="15.75">
      <c r="C2049" s="23"/>
    </row>
    <row r="2050" ht="15.75">
      <c r="C2050" s="23"/>
    </row>
    <row r="2051" ht="15.75">
      <c r="C2051" s="23"/>
    </row>
    <row r="2052" ht="15.75">
      <c r="C2052" s="23"/>
    </row>
    <row r="2053" ht="15.75">
      <c r="C2053" s="23"/>
    </row>
    <row r="2054" ht="15.75">
      <c r="C2054" s="23"/>
    </row>
    <row r="2055" ht="15.75">
      <c r="C2055" s="23"/>
    </row>
    <row r="2056" ht="15.75">
      <c r="C2056" s="23"/>
    </row>
    <row r="2057" ht="15.75">
      <c r="C2057" s="23"/>
    </row>
    <row r="2058" ht="15.75">
      <c r="C2058" s="23"/>
    </row>
    <row r="2059" ht="15.75">
      <c r="C2059" s="23"/>
    </row>
    <row r="2060" ht="15.75">
      <c r="C2060" s="23"/>
    </row>
    <row r="2061" ht="15.75">
      <c r="C2061" s="23"/>
    </row>
    <row r="2062" ht="15.75">
      <c r="C2062" s="23"/>
    </row>
    <row r="2063" ht="15.75">
      <c r="C2063" s="23"/>
    </row>
    <row r="2064" ht="15.75">
      <c r="C2064" s="23"/>
    </row>
    <row r="2065" ht="15.75">
      <c r="C2065" s="23"/>
    </row>
    <row r="2066" ht="15.75">
      <c r="C2066" s="23"/>
    </row>
    <row r="2067" ht="15.75">
      <c r="C2067" s="23"/>
    </row>
    <row r="2068" ht="15.75">
      <c r="C2068" s="23"/>
    </row>
    <row r="2069" ht="15.75">
      <c r="C2069" s="23"/>
    </row>
    <row r="2070" ht="15.75">
      <c r="C2070" s="23"/>
    </row>
    <row r="2071" ht="15.75">
      <c r="C2071" s="23"/>
    </row>
    <row r="2072" ht="15.75">
      <c r="C2072" s="23"/>
    </row>
    <row r="2073" ht="15.75">
      <c r="C2073" s="23"/>
    </row>
    <row r="2074" ht="15.75">
      <c r="C2074" s="23"/>
    </row>
    <row r="2075" ht="15.75">
      <c r="C2075" s="23"/>
    </row>
    <row r="2076" ht="15.75">
      <c r="C2076" s="23"/>
    </row>
    <row r="2077" ht="15.75">
      <c r="C2077" s="23"/>
    </row>
    <row r="2078" ht="15.75">
      <c r="C2078" s="23"/>
    </row>
    <row r="2079" ht="15.75">
      <c r="C2079" s="23"/>
    </row>
    <row r="2080" ht="15.75">
      <c r="C2080" s="23"/>
    </row>
    <row r="2081" ht="15.75">
      <c r="C2081" s="23"/>
    </row>
    <row r="2082" ht="15.75">
      <c r="C2082" s="23"/>
    </row>
    <row r="2083" ht="15.75">
      <c r="C2083" s="23"/>
    </row>
    <row r="2084" ht="15.75">
      <c r="C2084" s="23"/>
    </row>
    <row r="2085" ht="15.75">
      <c r="C2085" s="23"/>
    </row>
    <row r="2086" ht="15.75">
      <c r="C2086" s="23"/>
    </row>
    <row r="2087" ht="15.75">
      <c r="C2087" s="23"/>
    </row>
    <row r="2088" ht="15.75">
      <c r="C2088" s="23"/>
    </row>
    <row r="2089" ht="15.75">
      <c r="C2089" s="23"/>
    </row>
    <row r="2090" ht="15.75">
      <c r="C2090" s="23"/>
    </row>
    <row r="2091" ht="15.75">
      <c r="C2091" s="23"/>
    </row>
    <row r="2092" ht="15.75">
      <c r="C2092" s="23"/>
    </row>
    <row r="2093" ht="15.75">
      <c r="C2093" s="23"/>
    </row>
    <row r="2094" ht="15.75">
      <c r="C2094" s="23"/>
    </row>
    <row r="2095" ht="15.75">
      <c r="C2095" s="23"/>
    </row>
    <row r="2096" ht="15.75">
      <c r="C2096" s="23"/>
    </row>
    <row r="2097" ht="15.75">
      <c r="C2097" s="23"/>
    </row>
    <row r="2098" ht="15.75">
      <c r="C2098" s="23"/>
    </row>
    <row r="2099" ht="15.75">
      <c r="C2099" s="23"/>
    </row>
    <row r="2100" ht="15.75">
      <c r="C2100" s="23"/>
    </row>
    <row r="2101" ht="15.75">
      <c r="C2101" s="23"/>
    </row>
    <row r="2102" ht="15.75">
      <c r="C2102" s="23"/>
    </row>
    <row r="2103" ht="15.75">
      <c r="C2103" s="23"/>
    </row>
    <row r="2104" ht="15.75">
      <c r="C2104" s="23"/>
    </row>
    <row r="2105" ht="15.75">
      <c r="C2105" s="23"/>
    </row>
    <row r="2106" ht="15.75">
      <c r="C2106" s="23"/>
    </row>
    <row r="2107" ht="15.75">
      <c r="C2107" s="23"/>
    </row>
    <row r="2108" ht="15.75">
      <c r="C2108" s="23"/>
    </row>
    <row r="2109" ht="15.75">
      <c r="C2109" s="23"/>
    </row>
    <row r="2110" ht="15.75">
      <c r="C2110" s="23"/>
    </row>
    <row r="2111" ht="15.75">
      <c r="C2111" s="23"/>
    </row>
    <row r="2112" ht="15.75">
      <c r="C2112" s="23"/>
    </row>
    <row r="2113" ht="15.75">
      <c r="C2113" s="23"/>
    </row>
    <row r="2114" ht="15.75">
      <c r="C2114" s="23"/>
    </row>
    <row r="2115" ht="15.75">
      <c r="C2115" s="23"/>
    </row>
    <row r="2116" ht="15.75">
      <c r="C2116" s="23"/>
    </row>
    <row r="2117" ht="15.75">
      <c r="C2117" s="23"/>
    </row>
    <row r="2118" ht="15.75">
      <c r="C2118" s="23"/>
    </row>
    <row r="2119" ht="15.75">
      <c r="C2119" s="23"/>
    </row>
    <row r="2120" ht="15.75">
      <c r="C2120" s="23"/>
    </row>
    <row r="2121" ht="15.75">
      <c r="C2121" s="23"/>
    </row>
    <row r="2122" ht="15.75">
      <c r="C2122" s="23"/>
    </row>
    <row r="2123" ht="15.75">
      <c r="C2123" s="23"/>
    </row>
    <row r="2124" ht="15.75">
      <c r="C2124" s="23"/>
    </row>
    <row r="2125" ht="15.75">
      <c r="C2125" s="23"/>
    </row>
    <row r="2126" ht="15.75">
      <c r="C2126" s="23"/>
    </row>
    <row r="2127" ht="15.75">
      <c r="C2127" s="23"/>
    </row>
    <row r="2128" ht="15.75">
      <c r="C2128" s="23"/>
    </row>
    <row r="2129" ht="15.75">
      <c r="C2129" s="23"/>
    </row>
    <row r="2130" ht="15.75">
      <c r="C2130" s="23"/>
    </row>
    <row r="2131" ht="15.75">
      <c r="C2131" s="23"/>
    </row>
    <row r="2132" ht="15.75">
      <c r="C2132" s="23"/>
    </row>
    <row r="2133" ht="15.75">
      <c r="C2133" s="23"/>
    </row>
    <row r="2134" ht="15.75">
      <c r="C2134" s="23"/>
    </row>
    <row r="2135" ht="15.75">
      <c r="C2135" s="23"/>
    </row>
    <row r="2136" ht="15.75">
      <c r="C2136" s="23"/>
    </row>
    <row r="2137" ht="15.75">
      <c r="C2137" s="23"/>
    </row>
    <row r="2138" ht="15.75">
      <c r="C2138" s="23"/>
    </row>
    <row r="2139" ht="15.75">
      <c r="C2139" s="23"/>
    </row>
    <row r="2140" ht="15.75">
      <c r="C2140" s="23"/>
    </row>
    <row r="2141" ht="15.75">
      <c r="C2141" s="23"/>
    </row>
    <row r="2142" ht="15.75">
      <c r="C2142" s="23"/>
    </row>
    <row r="2143" ht="15.75">
      <c r="C2143" s="23"/>
    </row>
    <row r="2144" ht="15.75">
      <c r="C2144" s="23"/>
    </row>
    <row r="2145" ht="15.75">
      <c r="C2145" s="23"/>
    </row>
    <row r="2146" ht="15.75">
      <c r="C2146" s="23"/>
    </row>
    <row r="2147" ht="15.75">
      <c r="C2147" s="23"/>
    </row>
    <row r="2148" ht="15.75">
      <c r="C2148" s="23"/>
    </row>
    <row r="2149" ht="15.75">
      <c r="C2149" s="23"/>
    </row>
    <row r="2150" ht="15.75">
      <c r="C2150" s="23"/>
    </row>
    <row r="2151" ht="15.75">
      <c r="C2151" s="23"/>
    </row>
    <row r="2152" ht="15.75">
      <c r="C2152" s="23"/>
    </row>
    <row r="2153" ht="15.75">
      <c r="C2153" s="23"/>
    </row>
    <row r="2154" ht="15.75">
      <c r="C2154" s="23"/>
    </row>
    <row r="2155" ht="15.75">
      <c r="C2155" s="23"/>
    </row>
    <row r="2156" ht="15.75">
      <c r="C2156" s="23"/>
    </row>
    <row r="2157" ht="15.75">
      <c r="C2157" s="23"/>
    </row>
    <row r="2158" ht="15.75">
      <c r="C2158" s="23"/>
    </row>
    <row r="2159" ht="15.75">
      <c r="C2159" s="23"/>
    </row>
    <row r="2160" ht="15.75">
      <c r="C2160" s="23"/>
    </row>
    <row r="2161" ht="15.75">
      <c r="C2161" s="23"/>
    </row>
    <row r="2162" ht="15.75">
      <c r="C2162" s="23"/>
    </row>
    <row r="2163" ht="15.75">
      <c r="C2163" s="23"/>
    </row>
    <row r="2164" ht="15.75">
      <c r="C2164" s="23"/>
    </row>
    <row r="2165" ht="15.75">
      <c r="C2165" s="23"/>
    </row>
    <row r="2166" ht="15.75">
      <c r="C2166" s="23"/>
    </row>
    <row r="2167" ht="15.75">
      <c r="C2167" s="23"/>
    </row>
    <row r="2168" ht="15.75">
      <c r="C2168" s="23"/>
    </row>
    <row r="2169" ht="15.75">
      <c r="C2169" s="23"/>
    </row>
    <row r="2170" ht="15.75">
      <c r="C2170" s="23"/>
    </row>
    <row r="2171" ht="15.75">
      <c r="C2171" s="23"/>
    </row>
    <row r="2172" ht="15.75">
      <c r="C2172" s="23"/>
    </row>
    <row r="2173" ht="15.75">
      <c r="C2173" s="23"/>
    </row>
    <row r="2174" ht="15.75">
      <c r="C2174" s="23"/>
    </row>
    <row r="2175" ht="15.75">
      <c r="C2175" s="23"/>
    </row>
    <row r="2176" ht="15.75">
      <c r="C2176" s="23"/>
    </row>
    <row r="2177" ht="15.75">
      <c r="C2177" s="23"/>
    </row>
    <row r="2178" ht="15.75">
      <c r="C2178" s="23"/>
    </row>
    <row r="2179" ht="15.75">
      <c r="C2179" s="23"/>
    </row>
    <row r="2180" ht="15.75">
      <c r="C2180" s="23"/>
    </row>
    <row r="2181" ht="15.75">
      <c r="C2181" s="23"/>
    </row>
    <row r="2182" ht="15.75">
      <c r="C2182" s="23"/>
    </row>
    <row r="2183" ht="15.75">
      <c r="C2183" s="23"/>
    </row>
    <row r="2184" ht="15.75">
      <c r="C2184" s="23"/>
    </row>
    <row r="2185" ht="15.75">
      <c r="C2185" s="23"/>
    </row>
    <row r="2186" ht="15.75">
      <c r="C2186" s="23"/>
    </row>
    <row r="2187" ht="15.75">
      <c r="C2187" s="23"/>
    </row>
    <row r="2188" ht="15.75">
      <c r="C2188" s="23"/>
    </row>
    <row r="2189" ht="15.75">
      <c r="C2189" s="23"/>
    </row>
    <row r="2190" ht="15.75">
      <c r="C2190" s="23"/>
    </row>
    <row r="2191" ht="15.75">
      <c r="C2191" s="23"/>
    </row>
    <row r="2192" ht="15.75">
      <c r="C2192" s="23"/>
    </row>
    <row r="2193" ht="15.75">
      <c r="C2193" s="23"/>
    </row>
    <row r="2194" ht="15.75">
      <c r="C2194" s="23"/>
    </row>
    <row r="2195" ht="15.75">
      <c r="C2195" s="23"/>
    </row>
    <row r="2196" ht="15.75">
      <c r="C2196" s="23"/>
    </row>
    <row r="2197" ht="15.75">
      <c r="C2197" s="23"/>
    </row>
    <row r="2198" ht="15.75">
      <c r="C2198" s="23"/>
    </row>
    <row r="2199" ht="15.75">
      <c r="C2199" s="23"/>
    </row>
    <row r="2200" ht="15.75">
      <c r="C2200" s="23"/>
    </row>
    <row r="2201" ht="15.75">
      <c r="C2201" s="23"/>
    </row>
    <row r="2202" ht="15.75">
      <c r="C2202" s="23"/>
    </row>
    <row r="2203" ht="15.75">
      <c r="C2203" s="23"/>
    </row>
    <row r="2204" ht="15.75">
      <c r="C2204" s="23"/>
    </row>
    <row r="2205" ht="15.75">
      <c r="C2205" s="23"/>
    </row>
    <row r="2206" ht="15.75">
      <c r="C2206" s="23"/>
    </row>
    <row r="2207" ht="15.75">
      <c r="C2207" s="23"/>
    </row>
    <row r="2208" ht="15.75">
      <c r="C2208" s="23"/>
    </row>
    <row r="2209" ht="15.75">
      <c r="C2209" s="23"/>
    </row>
    <row r="2210" ht="15.75">
      <c r="C2210" s="23"/>
    </row>
    <row r="2211" ht="15.75">
      <c r="C2211" s="23"/>
    </row>
    <row r="2212" ht="15.75">
      <c r="C2212" s="23"/>
    </row>
    <row r="2213" ht="15.75">
      <c r="C2213" s="23"/>
    </row>
    <row r="2214" ht="15.75">
      <c r="C2214" s="23"/>
    </row>
    <row r="2215" ht="15.75">
      <c r="C2215" s="23"/>
    </row>
    <row r="2216" ht="15.75">
      <c r="C2216" s="23"/>
    </row>
    <row r="2217" ht="15.75">
      <c r="C2217" s="23"/>
    </row>
    <row r="2218" ht="15.75">
      <c r="C2218" s="23"/>
    </row>
    <row r="2219" ht="15.75">
      <c r="C2219" s="23"/>
    </row>
    <row r="2220" ht="15.75">
      <c r="C2220" s="23"/>
    </row>
    <row r="2221" ht="15.75">
      <c r="C2221" s="23"/>
    </row>
    <row r="2222" ht="15.75">
      <c r="C2222" s="23"/>
    </row>
    <row r="2223" ht="15.75">
      <c r="C2223" s="23"/>
    </row>
    <row r="2224" ht="15.75">
      <c r="C2224" s="23"/>
    </row>
    <row r="2225" ht="15.75">
      <c r="C2225" s="23"/>
    </row>
    <row r="2226" ht="15.75">
      <c r="C2226" s="23"/>
    </row>
    <row r="2227" ht="15.75">
      <c r="C2227" s="23"/>
    </row>
    <row r="2228" ht="15.75">
      <c r="C2228" s="23"/>
    </row>
    <row r="2229" ht="15.75">
      <c r="C2229" s="23"/>
    </row>
    <row r="2230" ht="15.75">
      <c r="C2230" s="23"/>
    </row>
    <row r="2231" ht="15.75">
      <c r="C2231" s="23"/>
    </row>
    <row r="2232" ht="15.75">
      <c r="C2232" s="23"/>
    </row>
    <row r="2233" ht="15.75">
      <c r="C2233" s="23"/>
    </row>
    <row r="2234" ht="15.75">
      <c r="C2234" s="23"/>
    </row>
    <row r="2235" ht="15.75">
      <c r="C2235" s="23"/>
    </row>
    <row r="2236" ht="15.75">
      <c r="C2236" s="23"/>
    </row>
    <row r="2237" ht="15.75">
      <c r="C2237" s="23"/>
    </row>
    <row r="2238" ht="15.75">
      <c r="C2238" s="23"/>
    </row>
    <row r="2239" ht="15.75">
      <c r="C2239" s="23"/>
    </row>
    <row r="2240" ht="15.75">
      <c r="C2240" s="23"/>
    </row>
    <row r="2241" ht="15.75">
      <c r="C2241" s="23"/>
    </row>
    <row r="2242" ht="15.75">
      <c r="C2242" s="23"/>
    </row>
    <row r="2243" ht="15.75">
      <c r="C2243" s="23"/>
    </row>
    <row r="2244" ht="15.75">
      <c r="C2244" s="23"/>
    </row>
    <row r="2245" ht="15.75">
      <c r="C2245" s="23"/>
    </row>
    <row r="2246" ht="15.75">
      <c r="C2246" s="23"/>
    </row>
    <row r="2247" ht="15.75">
      <c r="C2247" s="23"/>
    </row>
    <row r="2248" ht="15.75">
      <c r="C2248" s="23"/>
    </row>
    <row r="2249" ht="15.75">
      <c r="C2249" s="23"/>
    </row>
    <row r="2250" ht="15.75">
      <c r="C2250" s="23"/>
    </row>
    <row r="2251" ht="15.75">
      <c r="C2251" s="23"/>
    </row>
    <row r="2252" ht="15.75">
      <c r="C2252" s="23"/>
    </row>
    <row r="2253" ht="15.75">
      <c r="C2253" s="23"/>
    </row>
    <row r="2254" ht="15.75">
      <c r="C2254" s="23"/>
    </row>
    <row r="2255" ht="15.75">
      <c r="C2255" s="23"/>
    </row>
    <row r="2256" ht="15.75">
      <c r="C2256" s="23"/>
    </row>
    <row r="2257" ht="15.75">
      <c r="C2257" s="23"/>
    </row>
    <row r="2258" ht="15.75">
      <c r="C2258" s="23"/>
    </row>
    <row r="2259" ht="15.75">
      <c r="C2259" s="23"/>
    </row>
    <row r="2260" ht="15.75">
      <c r="C2260" s="23"/>
    </row>
    <row r="2261" ht="15.75">
      <c r="C2261" s="23"/>
    </row>
    <row r="2262" ht="15.75">
      <c r="C2262" s="23"/>
    </row>
    <row r="2263" ht="15.75">
      <c r="C2263" s="23"/>
    </row>
    <row r="2264" ht="15.75">
      <c r="C2264" s="23"/>
    </row>
    <row r="2265" ht="15.75">
      <c r="C2265" s="23"/>
    </row>
    <row r="2266" ht="15.75">
      <c r="C2266" s="23"/>
    </row>
    <row r="2267" ht="15.75">
      <c r="C2267" s="23"/>
    </row>
    <row r="2268" ht="15.75">
      <c r="C2268" s="23"/>
    </row>
    <row r="2269" ht="15.75">
      <c r="C2269" s="23"/>
    </row>
    <row r="2270" ht="15.75">
      <c r="C2270" s="23"/>
    </row>
    <row r="2271" ht="15.75">
      <c r="C2271" s="23"/>
    </row>
    <row r="2272" ht="15.75">
      <c r="C2272" s="23"/>
    </row>
    <row r="2273" ht="15.75">
      <c r="C2273" s="23"/>
    </row>
    <row r="2274" ht="15.75">
      <c r="C2274" s="23"/>
    </row>
    <row r="2275" ht="15.75">
      <c r="C2275" s="23"/>
    </row>
    <row r="2276" ht="15.75">
      <c r="C2276" s="23"/>
    </row>
    <row r="2277" ht="15.75">
      <c r="C2277" s="23"/>
    </row>
    <row r="2278" ht="15.75">
      <c r="C2278" s="23"/>
    </row>
    <row r="2279" ht="15.75">
      <c r="C2279" s="23"/>
    </row>
    <row r="2280" ht="15.75">
      <c r="C2280" s="23"/>
    </row>
    <row r="2281" ht="15.75">
      <c r="C2281" s="23"/>
    </row>
    <row r="2282" ht="15.75">
      <c r="C2282" s="23"/>
    </row>
    <row r="2283" ht="15.75">
      <c r="C2283" s="23"/>
    </row>
    <row r="2284" ht="15.75">
      <c r="C2284" s="23"/>
    </row>
    <row r="2285" ht="15.75">
      <c r="C2285" s="23"/>
    </row>
    <row r="2286" ht="15.75">
      <c r="C2286" s="23"/>
    </row>
    <row r="2287" ht="15.75">
      <c r="C2287" s="23"/>
    </row>
    <row r="2288" ht="15.75">
      <c r="C2288" s="23"/>
    </row>
    <row r="2289" ht="15.75">
      <c r="C2289" s="23"/>
    </row>
    <row r="2290" ht="15.75">
      <c r="C2290" s="23"/>
    </row>
    <row r="2291" ht="15.75">
      <c r="C2291" s="23"/>
    </row>
    <row r="2292" ht="15.75">
      <c r="C2292" s="23"/>
    </row>
    <row r="2293" ht="15.75">
      <c r="C2293" s="23"/>
    </row>
    <row r="2294" ht="15.75">
      <c r="C2294" s="23"/>
    </row>
    <row r="2295" ht="15.75">
      <c r="C2295" s="23"/>
    </row>
    <row r="2296" ht="15.75">
      <c r="C2296" s="23"/>
    </row>
    <row r="2297" ht="15.75">
      <c r="C2297" s="23"/>
    </row>
    <row r="2298" ht="15.75">
      <c r="C2298" s="23"/>
    </row>
    <row r="2299" ht="15.75">
      <c r="C2299" s="23"/>
    </row>
    <row r="2300" ht="15.75">
      <c r="C2300" s="23"/>
    </row>
    <row r="2301" ht="15.75">
      <c r="C2301" s="23"/>
    </row>
    <row r="2302" ht="15.75">
      <c r="C2302" s="23"/>
    </row>
    <row r="2303" ht="15.75">
      <c r="C2303" s="23"/>
    </row>
    <row r="2304" ht="15.75">
      <c r="C2304" s="23"/>
    </row>
    <row r="2305" ht="15.75">
      <c r="C2305" s="23"/>
    </row>
    <row r="2306" ht="15.75">
      <c r="C2306" s="23"/>
    </row>
    <row r="2307" ht="15.75">
      <c r="C2307" s="23"/>
    </row>
    <row r="2308" ht="15.75">
      <c r="C2308" s="23"/>
    </row>
    <row r="2309" ht="15.75">
      <c r="C2309" s="23"/>
    </row>
    <row r="2310" ht="15.75">
      <c r="C2310" s="23"/>
    </row>
    <row r="2311" ht="15.75">
      <c r="C2311" s="23"/>
    </row>
    <row r="2312" ht="15.75">
      <c r="C2312" s="23"/>
    </row>
    <row r="2313" ht="15.75">
      <c r="C2313" s="23"/>
    </row>
    <row r="2314" ht="15.75">
      <c r="C2314" s="23"/>
    </row>
    <row r="2315" ht="15.75">
      <c r="C2315" s="23"/>
    </row>
    <row r="2316" ht="15.75">
      <c r="C2316" s="23"/>
    </row>
    <row r="2317" ht="15.75">
      <c r="C2317" s="23"/>
    </row>
    <row r="2318" ht="15.75">
      <c r="C2318" s="23"/>
    </row>
    <row r="2319" ht="15.75">
      <c r="C2319" s="23"/>
    </row>
    <row r="2320" ht="15.75">
      <c r="C2320" s="23"/>
    </row>
    <row r="2321" ht="15.75">
      <c r="C2321" s="23"/>
    </row>
    <row r="2322" ht="15.75">
      <c r="C2322" s="23"/>
    </row>
    <row r="2323" ht="15.75">
      <c r="C2323" s="23"/>
    </row>
    <row r="2324" ht="15.75">
      <c r="C2324" s="23"/>
    </row>
    <row r="2325" ht="15.75">
      <c r="C2325" s="23"/>
    </row>
    <row r="2326" ht="15.75">
      <c r="C2326" s="23"/>
    </row>
    <row r="2327" ht="15.75">
      <c r="C2327" s="23"/>
    </row>
    <row r="2328" ht="15.75">
      <c r="C2328" s="23"/>
    </row>
    <row r="2329" ht="15.75">
      <c r="C2329" s="23"/>
    </row>
    <row r="2330" ht="15.75">
      <c r="C2330" s="23"/>
    </row>
    <row r="2331" ht="15.75">
      <c r="C2331" s="23"/>
    </row>
    <row r="2332" ht="15.75">
      <c r="C2332" s="23"/>
    </row>
    <row r="2333" ht="15.75">
      <c r="C2333" s="23"/>
    </row>
    <row r="2334" ht="15.75">
      <c r="C2334" s="23"/>
    </row>
    <row r="2335" ht="15.75">
      <c r="C2335" s="23"/>
    </row>
    <row r="2336" ht="15.75">
      <c r="C2336" s="23"/>
    </row>
    <row r="2337" ht="15.75">
      <c r="C2337" s="23"/>
    </row>
    <row r="2338" ht="15.75">
      <c r="C2338" s="23"/>
    </row>
    <row r="2339" ht="15.75">
      <c r="C2339" s="23"/>
    </row>
    <row r="2340" ht="15.75">
      <c r="C2340" s="23"/>
    </row>
    <row r="2341" ht="15.75">
      <c r="C2341" s="23"/>
    </row>
    <row r="2342" ht="15.75">
      <c r="C2342" s="23"/>
    </row>
    <row r="2343" ht="15.75">
      <c r="C2343" s="23"/>
    </row>
    <row r="2344" ht="15.75">
      <c r="C2344" s="23"/>
    </row>
    <row r="2345" ht="15.75">
      <c r="C2345" s="23"/>
    </row>
    <row r="2346" ht="15.75">
      <c r="C2346" s="23"/>
    </row>
    <row r="2347" ht="15.75">
      <c r="C2347" s="23"/>
    </row>
    <row r="2348" ht="15.75">
      <c r="C2348" s="23"/>
    </row>
    <row r="2349" ht="15.75">
      <c r="C2349" s="23"/>
    </row>
    <row r="2350" ht="15.75">
      <c r="C2350" s="23"/>
    </row>
    <row r="2351" ht="15.75">
      <c r="C2351" s="23"/>
    </row>
    <row r="2352" ht="15.75">
      <c r="C2352" s="23"/>
    </row>
    <row r="2353" ht="15.75">
      <c r="C2353" s="23"/>
    </row>
    <row r="2354" ht="15.75">
      <c r="C2354" s="23"/>
    </row>
    <row r="2355" ht="15.75">
      <c r="C2355" s="23"/>
    </row>
    <row r="2356" ht="15.75">
      <c r="C2356" s="23"/>
    </row>
    <row r="2357" ht="15.75">
      <c r="C2357" s="23"/>
    </row>
    <row r="2358" ht="15.75">
      <c r="C2358" s="23"/>
    </row>
    <row r="2359" ht="15.75">
      <c r="C2359" s="23"/>
    </row>
    <row r="2360" ht="15.75">
      <c r="C2360" s="23"/>
    </row>
    <row r="2361" ht="15.75">
      <c r="C2361" s="23"/>
    </row>
    <row r="2362" ht="15.75">
      <c r="C2362" s="23"/>
    </row>
    <row r="2363" ht="15.75">
      <c r="C2363" s="23"/>
    </row>
    <row r="2364" ht="15.75">
      <c r="C2364" s="23"/>
    </row>
    <row r="2365" ht="15.75">
      <c r="C2365" s="23"/>
    </row>
    <row r="2366" ht="15.75">
      <c r="C2366" s="23"/>
    </row>
    <row r="2367" ht="15.75">
      <c r="C2367" s="23"/>
    </row>
    <row r="2368" ht="15.75">
      <c r="C2368" s="23"/>
    </row>
    <row r="2369" ht="15.75">
      <c r="C2369" s="23"/>
    </row>
    <row r="2370" ht="15.75">
      <c r="C2370" s="23"/>
    </row>
    <row r="2371" ht="15.75">
      <c r="C2371" s="23"/>
    </row>
    <row r="2372" ht="15.75">
      <c r="C2372" s="23"/>
    </row>
    <row r="2373" ht="15.75">
      <c r="C2373" s="23"/>
    </row>
    <row r="2374" ht="15.75">
      <c r="C2374" s="23"/>
    </row>
    <row r="2375" ht="15.75">
      <c r="C2375" s="23"/>
    </row>
    <row r="2376" ht="15.75">
      <c r="C2376" s="23"/>
    </row>
    <row r="2377" ht="15.75">
      <c r="C2377" s="23"/>
    </row>
    <row r="2378" ht="15.75">
      <c r="C2378" s="23"/>
    </row>
    <row r="2379" ht="15.75">
      <c r="C2379" s="23"/>
    </row>
    <row r="2380" ht="15.75">
      <c r="C2380" s="23"/>
    </row>
    <row r="2381" ht="15.75">
      <c r="C2381" s="23"/>
    </row>
    <row r="2382" ht="15.75">
      <c r="C2382" s="23"/>
    </row>
    <row r="2383" ht="15.75">
      <c r="C2383" s="23"/>
    </row>
    <row r="2384" ht="15.75">
      <c r="C2384" s="23"/>
    </row>
    <row r="2385" ht="15.75">
      <c r="C2385" s="23"/>
    </row>
    <row r="2386" ht="15.75">
      <c r="C2386" s="23"/>
    </row>
    <row r="2387" ht="15.75">
      <c r="C2387" s="23"/>
    </row>
    <row r="2388" ht="15.75">
      <c r="C2388" s="23"/>
    </row>
    <row r="2389" ht="15.75">
      <c r="C2389" s="23"/>
    </row>
    <row r="2390" ht="15.75">
      <c r="C2390" s="23"/>
    </row>
    <row r="2391" ht="15.75">
      <c r="C2391" s="23"/>
    </row>
    <row r="2392" ht="15.75">
      <c r="C2392" s="23"/>
    </row>
    <row r="2393" ht="15.75">
      <c r="C2393" s="23"/>
    </row>
    <row r="2394" ht="15.75">
      <c r="C2394" s="23"/>
    </row>
    <row r="2395" ht="15.75">
      <c r="C2395" s="23"/>
    </row>
    <row r="2396" ht="15.75">
      <c r="C2396" s="23"/>
    </row>
    <row r="2397" ht="15.75">
      <c r="C2397" s="23"/>
    </row>
    <row r="2398" ht="15.75">
      <c r="C2398" s="23"/>
    </row>
    <row r="2399" ht="15.75">
      <c r="C2399" s="23"/>
    </row>
    <row r="2400" ht="15.75">
      <c r="C2400" s="23"/>
    </row>
    <row r="2401" ht="15.75">
      <c r="C2401" s="23"/>
    </row>
    <row r="2402" ht="15.75">
      <c r="C2402" s="23"/>
    </row>
    <row r="2403" ht="15.75">
      <c r="C2403" s="23"/>
    </row>
    <row r="2404" ht="15.75">
      <c r="C2404" s="23"/>
    </row>
    <row r="2405" ht="15.75">
      <c r="C2405" s="23"/>
    </row>
    <row r="2406" ht="15.75">
      <c r="C2406" s="23"/>
    </row>
    <row r="2407" ht="15.75">
      <c r="C2407" s="23"/>
    </row>
    <row r="2408" ht="15.75">
      <c r="C2408" s="23"/>
    </row>
    <row r="2409" ht="15.75">
      <c r="C2409" s="23"/>
    </row>
    <row r="2410" ht="15.75">
      <c r="C2410" s="23"/>
    </row>
    <row r="2411" ht="15.75">
      <c r="C2411" s="23"/>
    </row>
    <row r="2412" ht="15.75">
      <c r="C2412" s="23"/>
    </row>
    <row r="2413" ht="15.75">
      <c r="C2413" s="23"/>
    </row>
    <row r="2414" ht="15.75">
      <c r="C2414" s="23"/>
    </row>
    <row r="2415" ht="15.75">
      <c r="C2415" s="23"/>
    </row>
    <row r="2416" ht="15.75">
      <c r="C2416" s="23"/>
    </row>
    <row r="2417" ht="15.75">
      <c r="C2417" s="23"/>
    </row>
    <row r="2418" ht="15.75">
      <c r="C2418" s="23"/>
    </row>
    <row r="2419" ht="15.75">
      <c r="C2419" s="23"/>
    </row>
    <row r="2420" ht="15.75">
      <c r="C2420" s="23"/>
    </row>
    <row r="2421" ht="15.75">
      <c r="C2421" s="23"/>
    </row>
    <row r="2422" ht="15.75">
      <c r="C2422" s="23"/>
    </row>
    <row r="2423" ht="15.75">
      <c r="C2423" s="23"/>
    </row>
    <row r="2424" ht="15.75">
      <c r="C2424" s="23"/>
    </row>
    <row r="2425" ht="15.75">
      <c r="C2425" s="23"/>
    </row>
    <row r="2426" ht="15.75">
      <c r="C2426" s="23"/>
    </row>
    <row r="2427" ht="15.75">
      <c r="C2427" s="23"/>
    </row>
    <row r="2428" ht="15.75">
      <c r="C2428" s="23"/>
    </row>
    <row r="2429" ht="15.75">
      <c r="C2429" s="23"/>
    </row>
    <row r="2430" ht="15.75">
      <c r="C2430" s="23"/>
    </row>
    <row r="2431" ht="15.75">
      <c r="C2431" s="23"/>
    </row>
    <row r="2432" ht="15.75">
      <c r="C2432" s="23"/>
    </row>
    <row r="2433" ht="15.75">
      <c r="C2433" s="23"/>
    </row>
    <row r="2434" ht="15.75">
      <c r="C2434" s="23"/>
    </row>
    <row r="2435" ht="15.75">
      <c r="C2435" s="23"/>
    </row>
    <row r="2436" ht="15.75">
      <c r="C2436" s="23"/>
    </row>
    <row r="2437" ht="15.75">
      <c r="C2437" s="23"/>
    </row>
    <row r="2438" ht="15.75">
      <c r="C2438" s="23"/>
    </row>
    <row r="2439" ht="15.75">
      <c r="C2439" s="23"/>
    </row>
    <row r="2440" ht="15.75">
      <c r="C2440" s="23"/>
    </row>
    <row r="2441" ht="15.75">
      <c r="C2441" s="23"/>
    </row>
    <row r="2442" ht="15.75">
      <c r="C2442" s="23"/>
    </row>
    <row r="2443" ht="15.75">
      <c r="C2443" s="23"/>
    </row>
    <row r="2444" ht="15.75">
      <c r="C2444" s="23"/>
    </row>
    <row r="2445" ht="15.75">
      <c r="C2445" s="23"/>
    </row>
    <row r="2446" ht="15.75">
      <c r="C2446" s="23"/>
    </row>
    <row r="2447" ht="15.75">
      <c r="C2447" s="23"/>
    </row>
    <row r="2448" ht="15.75">
      <c r="C2448" s="23"/>
    </row>
    <row r="2449" ht="15.75">
      <c r="C2449" s="23"/>
    </row>
    <row r="2450" ht="15.75">
      <c r="C2450" s="23"/>
    </row>
    <row r="2451" ht="15.75">
      <c r="C2451" s="23"/>
    </row>
    <row r="2452" ht="15.75">
      <c r="C2452" s="23"/>
    </row>
    <row r="2453" ht="15.75">
      <c r="C2453" s="23"/>
    </row>
    <row r="2454" ht="15.75">
      <c r="C2454" s="23"/>
    </row>
    <row r="2455" ht="15.75">
      <c r="C2455" s="23"/>
    </row>
    <row r="2456" ht="15.75">
      <c r="C2456" s="23"/>
    </row>
    <row r="2457" ht="15.75">
      <c r="C2457" s="23"/>
    </row>
    <row r="2458" ht="15.75">
      <c r="C2458" s="23"/>
    </row>
    <row r="2459" ht="15.75">
      <c r="C2459" s="23"/>
    </row>
    <row r="2460" ht="15.75">
      <c r="C2460" s="23"/>
    </row>
    <row r="2461" ht="15.75">
      <c r="C2461" s="23"/>
    </row>
    <row r="2462" ht="15.75">
      <c r="C2462" s="23"/>
    </row>
    <row r="2463" ht="15.75">
      <c r="C2463" s="23"/>
    </row>
    <row r="2464" ht="15.75">
      <c r="C2464" s="23"/>
    </row>
    <row r="2465" ht="15.75">
      <c r="C2465" s="23"/>
    </row>
    <row r="2466" ht="15.75">
      <c r="C2466" s="23"/>
    </row>
    <row r="2467" ht="15.75">
      <c r="C2467" s="23"/>
    </row>
    <row r="2468" ht="15.75">
      <c r="C2468" s="23"/>
    </row>
    <row r="2469" ht="15.75">
      <c r="C2469" s="23"/>
    </row>
    <row r="2470" ht="15.75">
      <c r="C2470" s="23"/>
    </row>
    <row r="2471" ht="15.75">
      <c r="C2471" s="23"/>
    </row>
    <row r="2472" ht="15.75">
      <c r="C2472" s="23"/>
    </row>
    <row r="2473" ht="15.75">
      <c r="C2473" s="23"/>
    </row>
    <row r="2474" ht="15.75">
      <c r="C2474" s="23"/>
    </row>
    <row r="2475" ht="15.75">
      <c r="C2475" s="23"/>
    </row>
    <row r="2476" ht="15.75">
      <c r="C2476" s="23"/>
    </row>
    <row r="2477" ht="15.75">
      <c r="C2477" s="23"/>
    </row>
    <row r="2478" ht="15.75">
      <c r="C2478" s="23"/>
    </row>
    <row r="2479" ht="15.75">
      <c r="C2479" s="23"/>
    </row>
    <row r="2480" ht="15.75">
      <c r="C2480" s="23"/>
    </row>
    <row r="2481" ht="15.75">
      <c r="C2481" s="23"/>
    </row>
    <row r="2482" ht="15.75">
      <c r="C2482" s="23"/>
    </row>
    <row r="2483" ht="15.75">
      <c r="C2483" s="23"/>
    </row>
    <row r="2484" ht="15.75">
      <c r="C2484" s="23"/>
    </row>
    <row r="2485" ht="15.75">
      <c r="C2485" s="23"/>
    </row>
    <row r="2486" ht="15.75">
      <c r="C2486" s="23"/>
    </row>
    <row r="2487" ht="15.75">
      <c r="C2487" s="23"/>
    </row>
    <row r="2488" ht="15.75">
      <c r="C2488" s="23"/>
    </row>
    <row r="2489" ht="15.75">
      <c r="C2489" s="23"/>
    </row>
    <row r="2490" ht="15.75">
      <c r="C2490" s="23"/>
    </row>
    <row r="2491" ht="15.75">
      <c r="C2491" s="23"/>
    </row>
    <row r="2492" ht="15.75">
      <c r="C2492" s="23"/>
    </row>
    <row r="2493" ht="15.75">
      <c r="C2493" s="23"/>
    </row>
    <row r="2494" ht="15.75">
      <c r="C2494" s="23"/>
    </row>
    <row r="2495" ht="15.75">
      <c r="C2495" s="23"/>
    </row>
    <row r="2496" ht="15.75">
      <c r="C2496" s="23"/>
    </row>
    <row r="2497" ht="15.75">
      <c r="C2497" s="23"/>
    </row>
    <row r="2498" ht="15.75">
      <c r="C2498" s="23"/>
    </row>
    <row r="2499" ht="15.75">
      <c r="C2499" s="23"/>
    </row>
    <row r="2500" ht="15.75">
      <c r="C2500" s="23"/>
    </row>
    <row r="2501" ht="15.75">
      <c r="C2501" s="23"/>
    </row>
    <row r="2502" ht="15.75">
      <c r="C2502" s="23"/>
    </row>
    <row r="2503" ht="15.75">
      <c r="C2503" s="23"/>
    </row>
    <row r="2504" ht="15.75">
      <c r="C2504" s="23"/>
    </row>
    <row r="2505" ht="15.75">
      <c r="C2505" s="23"/>
    </row>
    <row r="2506" ht="15.75">
      <c r="C2506" s="23"/>
    </row>
    <row r="2507" ht="15.75">
      <c r="C2507" s="23"/>
    </row>
    <row r="2508" ht="15.75">
      <c r="C2508" s="23"/>
    </row>
    <row r="2509" ht="15.75">
      <c r="C2509" s="23"/>
    </row>
    <row r="2510" ht="15.75">
      <c r="C2510" s="23"/>
    </row>
    <row r="2511" ht="15.75">
      <c r="C2511" s="23"/>
    </row>
    <row r="2512" ht="15.75">
      <c r="C2512" s="23"/>
    </row>
    <row r="2513" ht="15.75">
      <c r="C2513" s="23"/>
    </row>
    <row r="2514" ht="15.75">
      <c r="C2514" s="23"/>
    </row>
    <row r="2515" ht="15.75">
      <c r="C2515" s="23"/>
    </row>
    <row r="2516" ht="15.75">
      <c r="C2516" s="23"/>
    </row>
    <row r="2517" ht="15.75">
      <c r="C2517" s="23"/>
    </row>
    <row r="2518" ht="15.75">
      <c r="C2518" s="23"/>
    </row>
    <row r="2519" ht="15.75">
      <c r="C2519" s="23"/>
    </row>
    <row r="2520" ht="15.75">
      <c r="C2520" s="23"/>
    </row>
    <row r="2521" ht="15.75">
      <c r="C2521" s="23"/>
    </row>
    <row r="2522" ht="15.75">
      <c r="C2522" s="23"/>
    </row>
    <row r="2523" ht="15.75">
      <c r="C2523" s="23"/>
    </row>
    <row r="2524" ht="15.75">
      <c r="C2524" s="23"/>
    </row>
    <row r="2525" ht="15.75">
      <c r="C2525" s="23"/>
    </row>
    <row r="2526" ht="15.75">
      <c r="C2526" s="23"/>
    </row>
    <row r="2527" ht="15.75">
      <c r="C2527" s="23"/>
    </row>
    <row r="2528" ht="15.75">
      <c r="C2528" s="23"/>
    </row>
    <row r="2529" ht="15.75">
      <c r="C2529" s="23"/>
    </row>
    <row r="2530" ht="15.75">
      <c r="C2530" s="23"/>
    </row>
    <row r="2531" ht="15.75">
      <c r="C2531" s="23"/>
    </row>
    <row r="2532" ht="15.75">
      <c r="C2532" s="23"/>
    </row>
    <row r="2533" ht="15.75">
      <c r="C2533" s="23"/>
    </row>
    <row r="2534" ht="15.75">
      <c r="C2534" s="23"/>
    </row>
    <row r="2535" ht="15.75">
      <c r="C2535" s="23"/>
    </row>
    <row r="2536" ht="15.75">
      <c r="C2536" s="23"/>
    </row>
    <row r="2537" ht="15.75">
      <c r="C2537" s="23"/>
    </row>
    <row r="2538" ht="15.75">
      <c r="C2538" s="23"/>
    </row>
    <row r="2539" ht="15.75">
      <c r="C2539" s="23"/>
    </row>
    <row r="2540" ht="15.75">
      <c r="C2540" s="23"/>
    </row>
    <row r="2541" ht="15.75">
      <c r="C2541" s="23"/>
    </row>
    <row r="2542" ht="15.75">
      <c r="C2542" s="23"/>
    </row>
    <row r="2543" ht="15.75">
      <c r="C2543" s="23"/>
    </row>
    <row r="2544" ht="15.75">
      <c r="C2544" s="23"/>
    </row>
    <row r="2545" ht="15.75">
      <c r="C2545" s="23"/>
    </row>
    <row r="2546" ht="15.75">
      <c r="C2546" s="23"/>
    </row>
    <row r="2547" ht="15.75">
      <c r="C2547" s="23"/>
    </row>
    <row r="2548" ht="15.75">
      <c r="C2548" s="23"/>
    </row>
    <row r="2549" ht="15.75">
      <c r="C2549" s="23"/>
    </row>
    <row r="2550" ht="15.75">
      <c r="C2550" s="23"/>
    </row>
    <row r="2551" ht="15.75">
      <c r="C2551" s="23"/>
    </row>
    <row r="2552" ht="15.75">
      <c r="C2552" s="23"/>
    </row>
    <row r="2553" ht="15.75">
      <c r="C2553" s="23"/>
    </row>
    <row r="2554" ht="15.75">
      <c r="C2554" s="23"/>
    </row>
    <row r="2555" ht="15.75">
      <c r="C2555" s="23"/>
    </row>
    <row r="2556" ht="15.75">
      <c r="C2556" s="23"/>
    </row>
    <row r="2557" ht="15.75">
      <c r="C2557" s="23"/>
    </row>
    <row r="2558" ht="15.75">
      <c r="C2558" s="23"/>
    </row>
    <row r="2559" ht="15.75">
      <c r="C2559" s="23"/>
    </row>
    <row r="2560" ht="15.75">
      <c r="C2560" s="23"/>
    </row>
    <row r="2561" ht="15.75">
      <c r="C2561" s="23"/>
    </row>
    <row r="2562" ht="15.75">
      <c r="C2562" s="23"/>
    </row>
    <row r="2563" ht="15.75">
      <c r="C2563" s="23"/>
    </row>
    <row r="2564" ht="15.75">
      <c r="C2564" s="23"/>
    </row>
    <row r="2565" ht="15.75">
      <c r="C2565" s="23"/>
    </row>
    <row r="2566" ht="15.75">
      <c r="C2566" s="23"/>
    </row>
    <row r="2567" ht="15.75">
      <c r="C2567" s="23"/>
    </row>
    <row r="2568" ht="15.75">
      <c r="C2568" s="23"/>
    </row>
    <row r="2569" ht="15.75">
      <c r="C2569" s="23"/>
    </row>
    <row r="2570" ht="15.75">
      <c r="C2570" s="23"/>
    </row>
    <row r="2571" ht="15.75">
      <c r="C2571" s="23"/>
    </row>
    <row r="2572" ht="15.75">
      <c r="C2572" s="23"/>
    </row>
    <row r="2573" ht="15.75">
      <c r="C2573" s="23"/>
    </row>
    <row r="2574" ht="15.75">
      <c r="C2574" s="23"/>
    </row>
    <row r="2575" ht="15.75">
      <c r="C2575" s="23"/>
    </row>
    <row r="2576" ht="15.75">
      <c r="C2576" s="23"/>
    </row>
    <row r="2577" ht="15.75">
      <c r="C2577" s="23"/>
    </row>
    <row r="2578" ht="15.75">
      <c r="C2578" s="23"/>
    </row>
    <row r="2579" ht="15.75">
      <c r="C2579" s="23"/>
    </row>
    <row r="2580" ht="15.75">
      <c r="C2580" s="23"/>
    </row>
    <row r="2581" ht="15.75">
      <c r="C2581" s="23"/>
    </row>
    <row r="2582" ht="15.75">
      <c r="C2582" s="23"/>
    </row>
    <row r="2583" ht="15.75">
      <c r="C2583" s="23"/>
    </row>
    <row r="2584" ht="15.75">
      <c r="C2584" s="23"/>
    </row>
    <row r="2585" ht="15.75">
      <c r="C2585" s="23"/>
    </row>
    <row r="2586" ht="15.75">
      <c r="C2586" s="23"/>
    </row>
    <row r="2587" ht="15.75">
      <c r="C2587" s="23"/>
    </row>
    <row r="2588" ht="15.75">
      <c r="C2588" s="23"/>
    </row>
    <row r="2589" ht="15.75">
      <c r="C2589" s="23"/>
    </row>
    <row r="2590" ht="15.75">
      <c r="C2590" s="23"/>
    </row>
    <row r="2591" ht="15.75">
      <c r="C2591" s="23"/>
    </row>
    <row r="2592" ht="15.75">
      <c r="C2592" s="23"/>
    </row>
    <row r="2593" ht="15.75">
      <c r="C2593" s="23"/>
    </row>
    <row r="2594" ht="15.75">
      <c r="C2594" s="23"/>
    </row>
    <row r="2595" ht="15.75">
      <c r="C2595" s="23"/>
    </row>
    <row r="2596" ht="15.75">
      <c r="C2596" s="23"/>
    </row>
    <row r="2597" ht="15.75">
      <c r="C2597" s="23"/>
    </row>
    <row r="2598" ht="15.75">
      <c r="C2598" s="23"/>
    </row>
    <row r="2599" ht="15.75">
      <c r="C2599" s="23"/>
    </row>
    <row r="2600" ht="15.75">
      <c r="C2600" s="23"/>
    </row>
    <row r="2601" ht="15.75">
      <c r="C2601" s="23"/>
    </row>
    <row r="2602" ht="15.75">
      <c r="C2602" s="23"/>
    </row>
    <row r="2603" ht="15.75">
      <c r="C2603" s="23"/>
    </row>
    <row r="2604" ht="15.75">
      <c r="C2604" s="23"/>
    </row>
    <row r="2605" ht="15.75">
      <c r="C2605" s="23"/>
    </row>
    <row r="2606" ht="15.75">
      <c r="C2606" s="23"/>
    </row>
    <row r="2607" ht="15.75">
      <c r="C2607" s="23"/>
    </row>
    <row r="2608" ht="15.75">
      <c r="C2608" s="23"/>
    </row>
    <row r="2609" ht="15.75">
      <c r="C2609" s="23"/>
    </row>
    <row r="2610" ht="15.75">
      <c r="C2610" s="23"/>
    </row>
    <row r="2611" ht="15.75">
      <c r="C2611" s="23"/>
    </row>
    <row r="2612" ht="15.75">
      <c r="C2612" s="23"/>
    </row>
    <row r="2613" ht="15.75">
      <c r="C2613" s="23"/>
    </row>
    <row r="2614" ht="15.75">
      <c r="C2614" s="23"/>
    </row>
    <row r="2615" ht="15.75">
      <c r="C2615" s="23"/>
    </row>
    <row r="2616" ht="15.75">
      <c r="C2616" s="23"/>
    </row>
    <row r="2617" ht="15.75">
      <c r="C2617" s="23"/>
    </row>
    <row r="2618" ht="15.75">
      <c r="C2618" s="23"/>
    </row>
    <row r="2619" ht="15.75">
      <c r="C2619" s="23"/>
    </row>
    <row r="2620" ht="15.75">
      <c r="C2620" s="23"/>
    </row>
    <row r="2621" ht="15.75">
      <c r="C2621" s="23"/>
    </row>
    <row r="2622" ht="15.75">
      <c r="C2622" s="23"/>
    </row>
    <row r="2623" ht="15.75">
      <c r="C2623" s="23"/>
    </row>
    <row r="2624" ht="15.75">
      <c r="C2624" s="23"/>
    </row>
    <row r="2625" ht="15.75">
      <c r="C2625" s="23"/>
    </row>
    <row r="2626" ht="15.75">
      <c r="C2626" s="23"/>
    </row>
    <row r="2627" ht="15.75">
      <c r="C2627" s="23"/>
    </row>
    <row r="2628" ht="15.75">
      <c r="C2628" s="23"/>
    </row>
    <row r="2629" ht="15.75">
      <c r="C2629" s="23"/>
    </row>
    <row r="2630" ht="15.75">
      <c r="C2630" s="23"/>
    </row>
    <row r="2631" ht="15.75">
      <c r="C2631" s="23"/>
    </row>
    <row r="2632" ht="15.75">
      <c r="C2632" s="23"/>
    </row>
    <row r="2633" ht="15.75">
      <c r="C2633" s="23"/>
    </row>
    <row r="2634" ht="15.75">
      <c r="C2634" s="23"/>
    </row>
    <row r="2635" ht="15.75">
      <c r="C2635" s="23"/>
    </row>
    <row r="2636" ht="15.75">
      <c r="C2636" s="23"/>
    </row>
    <row r="2637" ht="15.75">
      <c r="C2637" s="23"/>
    </row>
    <row r="2638" ht="15.75">
      <c r="C2638" s="23"/>
    </row>
    <row r="2639" ht="15.75">
      <c r="C2639" s="23"/>
    </row>
    <row r="2640" ht="15.75">
      <c r="C2640" s="23"/>
    </row>
    <row r="2641" ht="15.75">
      <c r="C2641" s="23"/>
    </row>
    <row r="2642" ht="15.75">
      <c r="C2642" s="23"/>
    </row>
    <row r="2643" ht="15.75">
      <c r="C2643" s="23"/>
    </row>
    <row r="2644" ht="15.75">
      <c r="C2644" s="23"/>
    </row>
    <row r="2645" ht="15.75">
      <c r="C2645" s="23"/>
    </row>
    <row r="2646" ht="15.75">
      <c r="C2646" s="23"/>
    </row>
    <row r="2647" ht="15.75">
      <c r="C2647" s="23"/>
    </row>
    <row r="2648" ht="15.75">
      <c r="C2648" s="23"/>
    </row>
    <row r="2649" ht="15.75">
      <c r="C2649" s="23"/>
    </row>
    <row r="2650" ht="15.75">
      <c r="C2650" s="23"/>
    </row>
    <row r="2651" ht="15.75">
      <c r="C2651" s="23"/>
    </row>
    <row r="2652" ht="15.75">
      <c r="C2652" s="23"/>
    </row>
    <row r="2653" ht="15.75">
      <c r="C2653" s="23"/>
    </row>
    <row r="2654" ht="15.75">
      <c r="C2654" s="23"/>
    </row>
    <row r="2655" ht="15.75">
      <c r="C2655" s="23"/>
    </row>
    <row r="2656" ht="15.75">
      <c r="C2656" s="23"/>
    </row>
    <row r="2657" ht="15.75">
      <c r="C2657" s="23"/>
    </row>
    <row r="2658" ht="15.75">
      <c r="C2658" s="23"/>
    </row>
    <row r="2659" ht="15.75">
      <c r="C2659" s="23"/>
    </row>
    <row r="2660" ht="15.75">
      <c r="C2660" s="23"/>
    </row>
    <row r="2661" ht="15.75">
      <c r="C2661" s="23"/>
    </row>
    <row r="2662" ht="15.75">
      <c r="C2662" s="23"/>
    </row>
    <row r="2663" ht="15.75">
      <c r="C2663" s="23"/>
    </row>
    <row r="2664" ht="15.75">
      <c r="C2664" s="23"/>
    </row>
    <row r="2665" ht="15.75">
      <c r="C2665" s="23"/>
    </row>
    <row r="2666" ht="15.75">
      <c r="C2666" s="23"/>
    </row>
    <row r="2667" ht="15.75">
      <c r="C2667" s="23"/>
    </row>
    <row r="2668" ht="15.75">
      <c r="C2668" s="23"/>
    </row>
    <row r="2669" ht="15.75">
      <c r="C2669" s="23"/>
    </row>
    <row r="2670" ht="15.75">
      <c r="C2670" s="23"/>
    </row>
    <row r="2671" ht="15.75">
      <c r="C2671" s="23"/>
    </row>
    <row r="2672" ht="15.75">
      <c r="C2672" s="23"/>
    </row>
    <row r="2673" ht="15.75">
      <c r="C2673" s="23"/>
    </row>
    <row r="2674" ht="15.75">
      <c r="C2674" s="23"/>
    </row>
    <row r="2675" ht="15.75">
      <c r="C2675" s="23"/>
    </row>
    <row r="2676" ht="15.75">
      <c r="C2676" s="23"/>
    </row>
    <row r="2677" ht="15.75">
      <c r="C2677" s="23"/>
    </row>
    <row r="2678" ht="15.75">
      <c r="C2678" s="23"/>
    </row>
    <row r="2679" ht="15.75">
      <c r="C2679" s="23"/>
    </row>
    <row r="2680" ht="15.75">
      <c r="C2680" s="23"/>
    </row>
    <row r="2681" ht="15.75">
      <c r="C2681" s="23"/>
    </row>
    <row r="2682" ht="15.75">
      <c r="C2682" s="23"/>
    </row>
    <row r="2683" ht="15.75">
      <c r="C2683" s="23"/>
    </row>
    <row r="2684" ht="15.75">
      <c r="C2684" s="23"/>
    </row>
    <row r="2685" ht="15.75">
      <c r="C2685" s="23"/>
    </row>
    <row r="2686" ht="15.75">
      <c r="C2686" s="23"/>
    </row>
    <row r="2687" ht="15.75">
      <c r="C2687" s="23"/>
    </row>
    <row r="2688" ht="15.75">
      <c r="C2688" s="23"/>
    </row>
    <row r="2689" ht="15.75">
      <c r="C2689" s="23"/>
    </row>
    <row r="2690" ht="15.75">
      <c r="C2690" s="23"/>
    </row>
    <row r="2691" ht="15.75">
      <c r="C2691" s="23"/>
    </row>
    <row r="2692" ht="15.75">
      <c r="C2692" s="23"/>
    </row>
    <row r="2693" ht="15.75">
      <c r="C2693" s="23"/>
    </row>
    <row r="2694" ht="15.75">
      <c r="C2694" s="23"/>
    </row>
    <row r="2695" ht="15.75">
      <c r="C2695" s="23"/>
    </row>
    <row r="2696" ht="15.75">
      <c r="C2696" s="23"/>
    </row>
    <row r="2697" ht="15.75">
      <c r="C2697" s="23"/>
    </row>
    <row r="2698" ht="15.75">
      <c r="C2698" s="23"/>
    </row>
    <row r="2699" ht="15.75">
      <c r="C2699" s="23"/>
    </row>
    <row r="2700" ht="15.75">
      <c r="C2700" s="23"/>
    </row>
    <row r="2701" ht="15.75">
      <c r="C2701" s="23"/>
    </row>
    <row r="2702" ht="15.75">
      <c r="C2702" s="23"/>
    </row>
    <row r="2703" ht="15.75">
      <c r="C2703" s="23"/>
    </row>
    <row r="2704" ht="15.75">
      <c r="C2704" s="23"/>
    </row>
    <row r="2705" ht="15.75">
      <c r="C2705" s="23"/>
    </row>
    <row r="2706" ht="15.75">
      <c r="C2706" s="23"/>
    </row>
    <row r="2707" ht="15.75">
      <c r="C2707" s="23"/>
    </row>
    <row r="2708" ht="15.75">
      <c r="C2708" s="23"/>
    </row>
    <row r="2709" ht="15.75">
      <c r="C2709" s="23"/>
    </row>
    <row r="2710" ht="15.75">
      <c r="C2710" s="23"/>
    </row>
    <row r="2711" ht="15.75">
      <c r="C2711" s="23"/>
    </row>
    <row r="2712" ht="15.75">
      <c r="C2712" s="23"/>
    </row>
    <row r="2713" ht="15.75">
      <c r="C2713" s="23"/>
    </row>
    <row r="2714" ht="15.75">
      <c r="C2714" s="23"/>
    </row>
    <row r="2715" ht="15.75">
      <c r="C2715" s="23"/>
    </row>
    <row r="2716" ht="15.75">
      <c r="C2716" s="23"/>
    </row>
    <row r="2717" ht="15.75">
      <c r="C2717" s="23"/>
    </row>
    <row r="2718" ht="15.75">
      <c r="C2718" s="23"/>
    </row>
    <row r="2719" ht="15.75">
      <c r="C2719" s="23"/>
    </row>
    <row r="2720" ht="15.75">
      <c r="C2720" s="23"/>
    </row>
    <row r="2721" ht="15.75">
      <c r="C2721" s="23"/>
    </row>
    <row r="2722" ht="15.75">
      <c r="C2722" s="23"/>
    </row>
    <row r="2723" ht="15.75">
      <c r="C2723" s="23"/>
    </row>
    <row r="2724" ht="15.75">
      <c r="C2724" s="23"/>
    </row>
    <row r="2725" ht="15.75">
      <c r="C2725" s="23"/>
    </row>
    <row r="2726" ht="15.75">
      <c r="C2726" s="23"/>
    </row>
    <row r="2727" ht="15.75">
      <c r="C2727" s="23"/>
    </row>
    <row r="2728" ht="15.75">
      <c r="C2728" s="23"/>
    </row>
    <row r="2729" ht="15.75">
      <c r="C2729" s="23"/>
    </row>
    <row r="2730" ht="15.75">
      <c r="C2730" s="23"/>
    </row>
    <row r="2731" ht="15.75">
      <c r="C2731" s="23"/>
    </row>
    <row r="2732" ht="15.75">
      <c r="C2732" s="23"/>
    </row>
    <row r="2733" ht="15.75">
      <c r="C2733" s="23"/>
    </row>
    <row r="2734" ht="15.75">
      <c r="C2734" s="23"/>
    </row>
    <row r="2735" ht="15.75">
      <c r="C2735" s="23"/>
    </row>
    <row r="2736" ht="15.75">
      <c r="C2736" s="23"/>
    </row>
    <row r="2737" ht="15.75">
      <c r="C2737" s="23"/>
    </row>
    <row r="2738" ht="15.75">
      <c r="C2738" s="23"/>
    </row>
    <row r="2739" ht="15.75">
      <c r="C2739" s="23"/>
    </row>
    <row r="2740" ht="15.75">
      <c r="C2740" s="23"/>
    </row>
    <row r="2741" ht="15.75">
      <c r="C2741" s="23"/>
    </row>
    <row r="2742" ht="15.75">
      <c r="C2742" s="23"/>
    </row>
    <row r="2743" ht="15.75">
      <c r="C2743" s="23"/>
    </row>
    <row r="2744" ht="15.75">
      <c r="C2744" s="23"/>
    </row>
    <row r="2745" ht="15.75">
      <c r="C2745" s="23"/>
    </row>
    <row r="2746" ht="15.75">
      <c r="C2746" s="23"/>
    </row>
    <row r="2747" ht="15.75">
      <c r="C2747" s="23"/>
    </row>
    <row r="2748" ht="15.75">
      <c r="C2748" s="23"/>
    </row>
    <row r="2749" ht="15.75">
      <c r="C2749" s="23"/>
    </row>
    <row r="2750" ht="15.75">
      <c r="C2750" s="23"/>
    </row>
    <row r="2751" ht="15.75">
      <c r="C2751" s="23"/>
    </row>
    <row r="2752" ht="15.75">
      <c r="C2752" s="23"/>
    </row>
    <row r="2753" ht="15.75">
      <c r="C2753" s="23"/>
    </row>
    <row r="2754" ht="15.75">
      <c r="C2754" s="23"/>
    </row>
    <row r="2755" ht="15.75">
      <c r="C2755" s="23"/>
    </row>
    <row r="2756" ht="15.75">
      <c r="C2756" s="23"/>
    </row>
    <row r="2757" ht="15.75">
      <c r="C2757" s="23"/>
    </row>
    <row r="2758" ht="15.75">
      <c r="C2758" s="23"/>
    </row>
    <row r="2759" ht="15.75">
      <c r="C2759" s="23"/>
    </row>
    <row r="2760" ht="15.75">
      <c r="C2760" s="23"/>
    </row>
    <row r="2761" ht="15.75">
      <c r="C2761" s="23"/>
    </row>
    <row r="2762" ht="15.75">
      <c r="C2762" s="23"/>
    </row>
    <row r="2763" ht="15.75">
      <c r="C2763" s="23"/>
    </row>
    <row r="2764" ht="15.75">
      <c r="C2764" s="23"/>
    </row>
    <row r="2765" ht="15.75">
      <c r="C2765" s="23"/>
    </row>
    <row r="2766" ht="15.75">
      <c r="C2766" s="23"/>
    </row>
    <row r="2767" ht="15.75">
      <c r="C2767" s="23"/>
    </row>
    <row r="2768" ht="15.75">
      <c r="C2768" s="23"/>
    </row>
    <row r="2769" ht="15.75">
      <c r="C2769" s="23"/>
    </row>
    <row r="2770" ht="15.75">
      <c r="C2770" s="23"/>
    </row>
    <row r="2771" ht="15.75">
      <c r="C2771" s="23"/>
    </row>
    <row r="2772" ht="15.75">
      <c r="C2772" s="23"/>
    </row>
    <row r="2773" ht="15.75">
      <c r="C2773" s="23"/>
    </row>
    <row r="2774" ht="15.75">
      <c r="C2774" s="23"/>
    </row>
    <row r="2775" ht="15.75">
      <c r="C2775" s="23"/>
    </row>
    <row r="2776" ht="15.75">
      <c r="C2776" s="23"/>
    </row>
    <row r="2777" ht="15.75">
      <c r="C2777" s="23"/>
    </row>
    <row r="2778" ht="15.75">
      <c r="C2778" s="23"/>
    </row>
    <row r="2779" ht="15.75">
      <c r="C2779" s="23"/>
    </row>
    <row r="2780" ht="15.75">
      <c r="C2780" s="23"/>
    </row>
    <row r="2781" ht="15.75">
      <c r="C2781" s="23"/>
    </row>
    <row r="2782" ht="15.75">
      <c r="C2782" s="23"/>
    </row>
    <row r="2783" ht="15.75">
      <c r="C2783" s="23"/>
    </row>
    <row r="2784" ht="15.75">
      <c r="C2784" s="23"/>
    </row>
    <row r="2785" ht="15.75">
      <c r="C2785" s="23"/>
    </row>
    <row r="2786" ht="15.75">
      <c r="C2786" s="23"/>
    </row>
    <row r="2787" ht="15.75">
      <c r="C2787" s="23"/>
    </row>
    <row r="2788" ht="15.75">
      <c r="C2788" s="23"/>
    </row>
    <row r="2789" ht="15.75">
      <c r="C2789" s="23"/>
    </row>
    <row r="2790" ht="15.75">
      <c r="C2790" s="23"/>
    </row>
    <row r="2791" ht="15.75">
      <c r="C2791" s="23"/>
    </row>
    <row r="2792" ht="15.75">
      <c r="C2792" s="23"/>
    </row>
    <row r="2793" ht="15.75">
      <c r="C2793" s="23"/>
    </row>
    <row r="2794" ht="15.75">
      <c r="C2794" s="23"/>
    </row>
    <row r="2795" ht="15.75">
      <c r="C2795" s="23"/>
    </row>
    <row r="2796" ht="15.75">
      <c r="C2796" s="23"/>
    </row>
    <row r="2797" ht="15.75">
      <c r="C2797" s="23"/>
    </row>
    <row r="2798" ht="15.75">
      <c r="C2798" s="23"/>
    </row>
    <row r="2799" ht="15.75">
      <c r="C2799" s="23"/>
    </row>
    <row r="2800" ht="15.75">
      <c r="C2800" s="23"/>
    </row>
    <row r="2801" ht="15.75">
      <c r="C2801" s="23"/>
    </row>
    <row r="2802" ht="15.75">
      <c r="C2802" s="23"/>
    </row>
    <row r="2803" ht="15.75">
      <c r="C2803" s="23"/>
    </row>
    <row r="2804" ht="15.75">
      <c r="C2804" s="23"/>
    </row>
    <row r="2805" ht="15.75">
      <c r="C2805" s="23"/>
    </row>
    <row r="2806" ht="15.75">
      <c r="C2806" s="23"/>
    </row>
    <row r="2807" ht="15.75">
      <c r="C2807" s="23"/>
    </row>
    <row r="2808" ht="15.75">
      <c r="C2808" s="23"/>
    </row>
    <row r="2809" ht="15.75">
      <c r="C2809" s="23"/>
    </row>
    <row r="2810" ht="15.75">
      <c r="C2810" s="23"/>
    </row>
    <row r="2811" ht="15.75">
      <c r="C2811" s="23"/>
    </row>
    <row r="2812" ht="15.75">
      <c r="C2812" s="23"/>
    </row>
    <row r="2813" ht="15.75">
      <c r="C2813" s="23"/>
    </row>
    <row r="2814" ht="15.75">
      <c r="C2814" s="23"/>
    </row>
    <row r="2815" ht="15.75">
      <c r="C2815" s="23"/>
    </row>
    <row r="2816" ht="15.75">
      <c r="C2816" s="23"/>
    </row>
    <row r="2817" ht="15.75">
      <c r="C2817" s="23"/>
    </row>
    <row r="2818" ht="15.75">
      <c r="C2818" s="23"/>
    </row>
    <row r="2819" ht="15.75">
      <c r="C2819" s="23"/>
    </row>
    <row r="2820" ht="15.75">
      <c r="C2820" s="23"/>
    </row>
    <row r="2821" ht="15.75">
      <c r="C2821" s="23"/>
    </row>
    <row r="2822" ht="15.75">
      <c r="C2822" s="23"/>
    </row>
    <row r="2823" ht="15.75">
      <c r="C2823" s="23"/>
    </row>
    <row r="2824" ht="15.75">
      <c r="C2824" s="23"/>
    </row>
    <row r="2825" ht="15.75">
      <c r="C2825" s="23"/>
    </row>
    <row r="2826" ht="15.75">
      <c r="C2826" s="23"/>
    </row>
    <row r="2827" ht="15.75">
      <c r="C2827" s="23"/>
    </row>
    <row r="2828" ht="15.75">
      <c r="C2828" s="23"/>
    </row>
    <row r="2829" ht="15.75">
      <c r="C2829" s="23"/>
    </row>
    <row r="2830" ht="15.75">
      <c r="C2830" s="23"/>
    </row>
    <row r="2831" ht="15.75">
      <c r="C2831" s="23"/>
    </row>
    <row r="2832" ht="15.75">
      <c r="C2832" s="23"/>
    </row>
    <row r="2833" ht="15.75">
      <c r="C2833" s="23"/>
    </row>
    <row r="2834" ht="15.75">
      <c r="C2834" s="23"/>
    </row>
    <row r="2835" ht="15.75">
      <c r="C2835" s="23"/>
    </row>
    <row r="2836" ht="15.75">
      <c r="C2836" s="23"/>
    </row>
    <row r="2837" ht="15.75">
      <c r="C2837" s="23"/>
    </row>
    <row r="2838" ht="15.75">
      <c r="C2838" s="23"/>
    </row>
    <row r="2839" ht="15.75">
      <c r="C2839" s="23"/>
    </row>
    <row r="2840" ht="15.75">
      <c r="C2840" s="23"/>
    </row>
    <row r="2841" ht="15.75">
      <c r="C2841" s="23"/>
    </row>
    <row r="2842" ht="15.75">
      <c r="C2842" s="23"/>
    </row>
    <row r="2843" ht="15.75">
      <c r="C2843" s="23"/>
    </row>
    <row r="2844" ht="15.75">
      <c r="C2844" s="23"/>
    </row>
    <row r="2845" ht="15.75">
      <c r="C2845" s="23"/>
    </row>
    <row r="2846" ht="15.75">
      <c r="C2846" s="23"/>
    </row>
    <row r="2847" ht="15.75">
      <c r="C2847" s="23"/>
    </row>
    <row r="2848" ht="15.75">
      <c r="C2848" s="23"/>
    </row>
    <row r="2849" ht="15.75">
      <c r="C2849" s="23"/>
    </row>
    <row r="2850" ht="15.75">
      <c r="C2850" s="23"/>
    </row>
    <row r="2851" ht="15.75">
      <c r="C2851" s="23"/>
    </row>
    <row r="2852" ht="15.75">
      <c r="C2852" s="23"/>
    </row>
    <row r="2853" ht="15.75">
      <c r="C2853" s="23"/>
    </row>
    <row r="2854" ht="15.75">
      <c r="C2854" s="23"/>
    </row>
    <row r="2855" ht="15.75">
      <c r="C2855" s="23"/>
    </row>
    <row r="2856" ht="15.75">
      <c r="C2856" s="23"/>
    </row>
    <row r="2857" ht="15.75">
      <c r="C2857" s="23"/>
    </row>
    <row r="2858" ht="15.75">
      <c r="C2858" s="23"/>
    </row>
    <row r="2859" ht="15.75">
      <c r="C2859" s="23"/>
    </row>
    <row r="2860" ht="15.75">
      <c r="C2860" s="23"/>
    </row>
    <row r="2861" ht="15.75">
      <c r="C2861" s="23"/>
    </row>
    <row r="2862" ht="15.75">
      <c r="C2862" s="23"/>
    </row>
    <row r="2863" ht="15.75">
      <c r="C2863" s="23"/>
    </row>
    <row r="2864" ht="15.75">
      <c r="C2864" s="23"/>
    </row>
    <row r="2865" ht="15.75">
      <c r="C2865" s="23"/>
    </row>
    <row r="2866" ht="15.75">
      <c r="C2866" s="23"/>
    </row>
    <row r="2867" ht="15.75">
      <c r="C2867" s="23"/>
    </row>
    <row r="2868" ht="15.75">
      <c r="C2868" s="23"/>
    </row>
    <row r="2869" ht="15.75">
      <c r="C2869" s="23"/>
    </row>
    <row r="2870" ht="15.75">
      <c r="C2870" s="23"/>
    </row>
    <row r="2871" ht="15.75">
      <c r="C2871" s="23"/>
    </row>
    <row r="2872" ht="15.75">
      <c r="C2872" s="23"/>
    </row>
    <row r="2873" ht="15.75">
      <c r="C2873" s="23"/>
    </row>
    <row r="2874" ht="15.75">
      <c r="C2874" s="23"/>
    </row>
    <row r="2875" ht="15.75">
      <c r="C2875" s="23"/>
    </row>
    <row r="2876" ht="15.75">
      <c r="C2876" s="23"/>
    </row>
    <row r="2877" ht="15.75">
      <c r="C2877" s="23"/>
    </row>
    <row r="2878" ht="15.75">
      <c r="C2878" s="23"/>
    </row>
    <row r="2879" ht="15.75">
      <c r="C2879" s="23"/>
    </row>
    <row r="2880" ht="15.75">
      <c r="C2880" s="23"/>
    </row>
    <row r="2881" ht="15.75">
      <c r="C2881" s="23"/>
    </row>
    <row r="2882" ht="15.75">
      <c r="C2882" s="23"/>
    </row>
    <row r="2883" ht="15.75">
      <c r="C2883" s="23"/>
    </row>
    <row r="2884" ht="15.75">
      <c r="C2884" s="23"/>
    </row>
    <row r="2885" ht="15.75">
      <c r="C2885" s="23"/>
    </row>
    <row r="2886" ht="15.75">
      <c r="C2886" s="23"/>
    </row>
    <row r="2887" ht="15.75">
      <c r="C2887" s="23"/>
    </row>
    <row r="2888" ht="15.75">
      <c r="C2888" s="23"/>
    </row>
    <row r="2889" ht="15.75">
      <c r="C2889" s="23"/>
    </row>
    <row r="2890" ht="15.75">
      <c r="C2890" s="23"/>
    </row>
    <row r="2891" ht="15.75">
      <c r="C2891" s="23"/>
    </row>
    <row r="2892" ht="15.75">
      <c r="C2892" s="23"/>
    </row>
    <row r="2893" ht="15.75">
      <c r="C2893" s="23"/>
    </row>
    <row r="2894" ht="15.75">
      <c r="C2894" s="23"/>
    </row>
    <row r="2895" ht="15.75">
      <c r="C2895" s="23"/>
    </row>
    <row r="2896" ht="15.75">
      <c r="C2896" s="23"/>
    </row>
    <row r="2897" ht="15.75">
      <c r="C2897" s="23"/>
    </row>
    <row r="2898" ht="15.75">
      <c r="C2898" s="23"/>
    </row>
    <row r="2899" ht="15.75">
      <c r="C2899" s="23"/>
    </row>
    <row r="2900" ht="15.75">
      <c r="C2900" s="23"/>
    </row>
    <row r="2901" ht="15.75">
      <c r="C2901" s="23"/>
    </row>
    <row r="2902" ht="15.75">
      <c r="C2902" s="23"/>
    </row>
    <row r="2903" ht="15.75">
      <c r="C2903" s="23"/>
    </row>
    <row r="2904" ht="15.75">
      <c r="C2904" s="23"/>
    </row>
    <row r="2905" ht="15.75">
      <c r="C2905" s="23"/>
    </row>
    <row r="2906" ht="15.75">
      <c r="C2906" s="23"/>
    </row>
    <row r="2907" ht="15.75">
      <c r="C2907" s="23"/>
    </row>
    <row r="2908" ht="15.75">
      <c r="C2908" s="23"/>
    </row>
    <row r="2909" ht="15.75">
      <c r="C2909" s="23"/>
    </row>
    <row r="2910" ht="15.75">
      <c r="C2910" s="23"/>
    </row>
    <row r="2911" ht="15.75">
      <c r="C2911" s="23"/>
    </row>
    <row r="2912" ht="15.75">
      <c r="C2912" s="23"/>
    </row>
    <row r="2913" ht="15.75">
      <c r="C2913" s="23"/>
    </row>
    <row r="2914" ht="15.75">
      <c r="C2914" s="23"/>
    </row>
    <row r="2915" ht="15.75">
      <c r="C2915" s="23"/>
    </row>
    <row r="2916" ht="15.75">
      <c r="C2916" s="23"/>
    </row>
    <row r="2917" ht="15.75">
      <c r="C2917" s="23"/>
    </row>
    <row r="2918" ht="15.75">
      <c r="C2918" s="23"/>
    </row>
    <row r="2919" ht="15.75">
      <c r="C2919" s="23"/>
    </row>
    <row r="2920" ht="15.75">
      <c r="C2920" s="23"/>
    </row>
    <row r="2921" ht="15.75">
      <c r="C2921" s="23"/>
    </row>
    <row r="2922" ht="15.75">
      <c r="C2922" s="23"/>
    </row>
    <row r="2923" ht="15.75">
      <c r="C2923" s="23"/>
    </row>
    <row r="2924" ht="15.75">
      <c r="C2924" s="23"/>
    </row>
    <row r="2925" ht="15.75">
      <c r="C2925" s="23"/>
    </row>
    <row r="2926" ht="15.75">
      <c r="C2926" s="23"/>
    </row>
    <row r="2927" ht="15.75">
      <c r="C2927" s="23"/>
    </row>
    <row r="2928" ht="15.75">
      <c r="C2928" s="23"/>
    </row>
    <row r="2929" ht="15.75">
      <c r="C2929" s="23"/>
    </row>
    <row r="2930" ht="15.75">
      <c r="C2930" s="23"/>
    </row>
    <row r="2931" ht="15.75">
      <c r="C2931" s="23"/>
    </row>
    <row r="2932" ht="15.75">
      <c r="C2932" s="23"/>
    </row>
    <row r="2933" ht="15.75">
      <c r="C2933" s="23"/>
    </row>
    <row r="2934" ht="15.75">
      <c r="C2934" s="23"/>
    </row>
    <row r="2935" ht="15.75">
      <c r="C2935" s="23"/>
    </row>
    <row r="2936" ht="15.75">
      <c r="C2936" s="23"/>
    </row>
    <row r="2937" ht="15.75">
      <c r="C2937" s="23"/>
    </row>
    <row r="2938" ht="15.75">
      <c r="C2938" s="23"/>
    </row>
    <row r="2939" ht="15.75">
      <c r="C2939" s="23"/>
    </row>
    <row r="2940" ht="15.75">
      <c r="C2940" s="23"/>
    </row>
    <row r="2941" ht="15.75">
      <c r="C2941" s="23"/>
    </row>
    <row r="2942" ht="15.75">
      <c r="C2942" s="23"/>
    </row>
    <row r="2943" ht="15.75">
      <c r="C2943" s="23"/>
    </row>
    <row r="2944" ht="15.75">
      <c r="C2944" s="23"/>
    </row>
    <row r="2945" ht="15.75">
      <c r="C2945" s="23"/>
    </row>
    <row r="2946" ht="15.75">
      <c r="C2946" s="23"/>
    </row>
    <row r="2947" ht="15.75">
      <c r="C2947" s="23"/>
    </row>
    <row r="2948" ht="15.75">
      <c r="C2948" s="23"/>
    </row>
    <row r="2949" ht="15.75">
      <c r="C2949" s="23"/>
    </row>
    <row r="2950" ht="15.75">
      <c r="C2950" s="23"/>
    </row>
    <row r="2951" ht="15.75">
      <c r="C2951" s="23"/>
    </row>
    <row r="2952" ht="15.75">
      <c r="C2952" s="23"/>
    </row>
    <row r="2953" ht="15.75">
      <c r="C2953" s="23"/>
    </row>
    <row r="2954" ht="15.75">
      <c r="C2954" s="23"/>
    </row>
    <row r="2955" ht="15.75">
      <c r="C2955" s="23"/>
    </row>
    <row r="2956" ht="15.75">
      <c r="C2956" s="23"/>
    </row>
    <row r="2957" ht="15.75">
      <c r="C2957" s="23"/>
    </row>
    <row r="2958" ht="15.75">
      <c r="C2958" s="23"/>
    </row>
    <row r="2959" ht="15.75">
      <c r="C2959" s="23"/>
    </row>
    <row r="2960" ht="15.75">
      <c r="C2960" s="23"/>
    </row>
    <row r="2961" ht="15.75">
      <c r="C2961" s="23"/>
    </row>
    <row r="2962" ht="15.75">
      <c r="C2962" s="23"/>
    </row>
    <row r="2963" ht="15.75">
      <c r="C2963" s="23"/>
    </row>
    <row r="2964" ht="15.75">
      <c r="C2964" s="23"/>
    </row>
    <row r="2965" ht="15.75">
      <c r="C2965" s="23"/>
    </row>
    <row r="2966" ht="15.75">
      <c r="C2966" s="23"/>
    </row>
    <row r="2967" ht="15.75">
      <c r="C2967" s="23"/>
    </row>
    <row r="2968" ht="15.75">
      <c r="C2968" s="23"/>
    </row>
    <row r="2969" ht="15.75">
      <c r="C2969" s="23"/>
    </row>
    <row r="2970" ht="15.75">
      <c r="C2970" s="23"/>
    </row>
    <row r="2971" ht="15.75">
      <c r="C2971" s="23"/>
    </row>
    <row r="2972" ht="15.75">
      <c r="C2972" s="23"/>
    </row>
    <row r="2973" ht="15.75">
      <c r="C2973" s="23"/>
    </row>
    <row r="2974" ht="15.75">
      <c r="C2974" s="23"/>
    </row>
    <row r="2975" ht="15.75">
      <c r="C2975" s="23"/>
    </row>
    <row r="2976" ht="15.75">
      <c r="C2976" s="23"/>
    </row>
    <row r="2977" ht="15.75">
      <c r="C2977" s="23"/>
    </row>
    <row r="2978" ht="15.75">
      <c r="C2978" s="23"/>
    </row>
    <row r="2979" ht="15.75">
      <c r="C2979" s="23"/>
    </row>
    <row r="2980" ht="15.75">
      <c r="C2980" s="23"/>
    </row>
    <row r="2981" ht="15.75">
      <c r="C2981" s="23"/>
    </row>
    <row r="2982" ht="15.75">
      <c r="C2982" s="23"/>
    </row>
    <row r="2983" ht="15.75">
      <c r="C2983" s="23"/>
    </row>
    <row r="2984" ht="15.75">
      <c r="C2984" s="23"/>
    </row>
    <row r="2985" ht="15.75">
      <c r="C2985" s="23"/>
    </row>
    <row r="2986" ht="15.75">
      <c r="C2986" s="23"/>
    </row>
    <row r="2987" ht="15.75">
      <c r="C2987" s="23"/>
    </row>
  </sheetData>
  <sheetProtection/>
  <printOptions/>
  <pageMargins left="0.7874015748031497" right="0.4724409448818898" top="0.7874015748031497" bottom="0.6299212598425197" header="0.35433070866141736" footer="0.1968503937007874"/>
  <pageSetup firstPageNumber="1" useFirstPageNumber="1" horizontalDpi="600" verticalDpi="600" orientation="portrait" paperSize="9" scale="77" r:id="rId1"/>
  <headerFooter alignWithMargins="0">
    <oddHeader>&amp;RA költségvetési rendelettervezet 10. számú melléklete</oddHeader>
    <oddFooter>&amp;C&amp;P. oldal</oddFooter>
  </headerFooter>
  <rowBreaks count="6" manualBreakCount="6">
    <brk id="65" max="3" man="1"/>
    <brk id="124" max="3" man="1"/>
    <brk id="184" max="3" man="1"/>
    <brk id="225" max="255" man="1"/>
    <brk id="298" max="255" man="1"/>
    <brk id="36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9"/>
  <sheetViews>
    <sheetView view="pageBreakPreview" zoomScaleSheetLayoutView="100" zoomScalePageLayoutView="0" workbookViewId="0" topLeftCell="A238">
      <selection activeCell="C42" sqref="C42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16384" width="9" style="9" customWidth="1"/>
  </cols>
  <sheetData>
    <row r="1" spans="1:4" ht="18.75">
      <c r="A1" s="27" t="s">
        <v>0</v>
      </c>
      <c r="B1" s="8"/>
      <c r="C1" s="8"/>
      <c r="D1" s="8"/>
    </row>
    <row r="2" spans="1:4" ht="18.75">
      <c r="A2" s="27" t="s">
        <v>95</v>
      </c>
      <c r="B2" s="8"/>
      <c r="C2" s="8"/>
      <c r="D2" s="8"/>
    </row>
    <row r="3" spans="1:4" ht="18.75">
      <c r="A3" s="27" t="s">
        <v>1</v>
      </c>
      <c r="B3" s="8"/>
      <c r="C3" s="8"/>
      <c r="D3" s="8"/>
    </row>
    <row r="4" ht="15.75">
      <c r="D4" s="32"/>
    </row>
    <row r="5" ht="15.75">
      <c r="D5" s="32" t="s">
        <v>2</v>
      </c>
    </row>
    <row r="6" spans="1:4" ht="18.75">
      <c r="A6" s="33" t="s">
        <v>20</v>
      </c>
      <c r="B6" s="34"/>
      <c r="C6" s="10" t="s">
        <v>46</v>
      </c>
      <c r="D6" s="10"/>
    </row>
    <row r="7" spans="1:4" ht="18.75">
      <c r="A7" s="35"/>
      <c r="B7" s="11"/>
      <c r="C7" s="11"/>
      <c r="D7" s="11"/>
    </row>
    <row r="8" spans="1:4" ht="15.75">
      <c r="A8" s="25" t="s">
        <v>96</v>
      </c>
      <c r="B8" s="6"/>
      <c r="C8" s="43"/>
      <c r="D8" s="6"/>
    </row>
    <row r="9" spans="1:4" ht="15.75">
      <c r="A9" s="3"/>
      <c r="B9" s="3" t="s">
        <v>97</v>
      </c>
      <c r="C9" s="45"/>
      <c r="D9" s="16"/>
    </row>
    <row r="10" spans="1:4" ht="15.75">
      <c r="A10" s="46"/>
      <c r="B10" s="1"/>
      <c r="C10" s="14"/>
      <c r="D10" s="4"/>
    </row>
    <row r="11" spans="1:4" ht="15.75">
      <c r="A11" s="37" t="s">
        <v>22</v>
      </c>
      <c r="B11" s="1"/>
      <c r="C11" s="14"/>
      <c r="D11" s="4"/>
    </row>
    <row r="12" spans="1:4" ht="15.75">
      <c r="A12" s="37" t="s">
        <v>23</v>
      </c>
      <c r="B12" s="1"/>
      <c r="C12" s="14"/>
      <c r="D12" s="4"/>
    </row>
    <row r="13" spans="1:4" ht="15.75">
      <c r="A13" s="37" t="s">
        <v>24</v>
      </c>
      <c r="B13" s="1"/>
      <c r="C13" s="14"/>
      <c r="D13" s="4"/>
    </row>
    <row r="14" spans="1:4" ht="15.75">
      <c r="A14" s="37" t="s">
        <v>25</v>
      </c>
      <c r="B14" s="1"/>
      <c r="C14" s="14"/>
      <c r="D14" s="4"/>
    </row>
    <row r="15" spans="1:4" ht="15.75">
      <c r="A15" s="46"/>
      <c r="B15" s="4" t="s">
        <v>10</v>
      </c>
      <c r="C15" s="14"/>
      <c r="D15" s="4"/>
    </row>
    <row r="16" spans="1:4" ht="15.75">
      <c r="A16" s="46"/>
      <c r="B16" s="4" t="s">
        <v>11</v>
      </c>
      <c r="C16" s="14"/>
      <c r="D16" s="4"/>
    </row>
    <row r="17" spans="1:4" ht="15.75">
      <c r="A17" s="37" t="s">
        <v>26</v>
      </c>
      <c r="B17" s="1"/>
      <c r="C17" s="14"/>
      <c r="D17" s="4"/>
    </row>
    <row r="18" spans="1:4" ht="15.75">
      <c r="A18" s="37" t="s">
        <v>27</v>
      </c>
      <c r="B18" s="1"/>
      <c r="C18" s="14"/>
      <c r="D18" s="4"/>
    </row>
    <row r="19" spans="1:4" ht="15.75">
      <c r="A19" s="37" t="s">
        <v>28</v>
      </c>
      <c r="B19" s="1"/>
      <c r="C19" s="14">
        <f>50000+20000</f>
        <v>70000</v>
      </c>
      <c r="D19" s="4"/>
    </row>
    <row r="20" spans="1:4" ht="15.75">
      <c r="A20" s="37" t="s">
        <v>29</v>
      </c>
      <c r="B20" s="1"/>
      <c r="C20" s="14"/>
      <c r="D20" s="4"/>
    </row>
    <row r="21" spans="1:4" ht="15.75">
      <c r="A21" s="37" t="s">
        <v>30</v>
      </c>
      <c r="B21" s="1"/>
      <c r="C21" s="14"/>
      <c r="D21" s="4"/>
    </row>
    <row r="22" spans="1:4" ht="15.75">
      <c r="A22" s="46"/>
      <c r="B22" s="1"/>
      <c r="C22" s="14"/>
      <c r="D22" s="4"/>
    </row>
    <row r="23" spans="1:4" ht="15.75">
      <c r="A23" s="47" t="s">
        <v>122</v>
      </c>
      <c r="B23" s="2"/>
      <c r="C23" s="7">
        <f>SUM(C11:C21)</f>
        <v>70000</v>
      </c>
      <c r="D23" s="48"/>
    </row>
    <row r="24" spans="1:4" ht="15.75">
      <c r="A24" s="22"/>
      <c r="B24" s="1"/>
      <c r="C24" s="13"/>
      <c r="D24" s="4"/>
    </row>
    <row r="25" spans="1:4" ht="15.75">
      <c r="A25" s="46"/>
      <c r="B25" s="1"/>
      <c r="C25" s="46"/>
      <c r="D25" s="4"/>
    </row>
    <row r="26" spans="1:4" ht="15.75">
      <c r="A26" s="25" t="s">
        <v>99</v>
      </c>
      <c r="B26" s="6"/>
      <c r="C26" s="24"/>
      <c r="D26" s="5"/>
    </row>
    <row r="27" spans="1:4" ht="15.75">
      <c r="A27" s="3"/>
      <c r="B27" s="3" t="s">
        <v>100</v>
      </c>
      <c r="C27" s="45"/>
      <c r="D27" s="16"/>
    </row>
    <row r="28" spans="1:4" ht="15.75">
      <c r="A28" s="4"/>
      <c r="B28" s="4"/>
      <c r="C28" s="14"/>
      <c r="D28" s="4"/>
    </row>
    <row r="29" spans="1:3" ht="15.75">
      <c r="A29" s="4" t="s">
        <v>22</v>
      </c>
      <c r="B29" s="4"/>
      <c r="C29" s="14">
        <f>531124+2403+55+2734+3000+62464+1867+2428+783-5790</f>
        <v>601068</v>
      </c>
    </row>
    <row r="30" spans="1:3" ht="15.75">
      <c r="A30" s="4" t="s">
        <v>23</v>
      </c>
      <c r="B30" s="4"/>
      <c r="C30" s="14">
        <f>136697+686+18+738+243-698+16865+505+656-1541</f>
        <v>154169</v>
      </c>
    </row>
    <row r="31" spans="1:3" ht="15.75">
      <c r="A31" s="4" t="s">
        <v>45</v>
      </c>
      <c r="B31" s="4"/>
      <c r="C31" s="14">
        <f>573146+20000-409</f>
        <v>592737</v>
      </c>
    </row>
    <row r="32" spans="1:3" ht="15.75">
      <c r="A32" s="4" t="s">
        <v>25</v>
      </c>
      <c r="B32" s="4"/>
      <c r="C32" s="14">
        <f>C33+C34</f>
        <v>291993</v>
      </c>
    </row>
    <row r="33" spans="1:3" ht="15.75">
      <c r="A33" s="4"/>
      <c r="B33" s="4" t="s">
        <v>10</v>
      </c>
      <c r="C33" s="14">
        <v>14000</v>
      </c>
    </row>
    <row r="34" spans="1:3" ht="15.75">
      <c r="A34" s="4"/>
      <c r="B34" s="4" t="s">
        <v>11</v>
      </c>
      <c r="C34" s="14">
        <f>165905-3243+46252+500+20000+2000+15000+13000+500+540+1000+1539+15000</f>
        <v>277993</v>
      </c>
    </row>
    <row r="35" spans="1:3" ht="15.75">
      <c r="A35" s="4" t="s">
        <v>26</v>
      </c>
      <c r="B35" s="4"/>
      <c r="C35" s="14"/>
    </row>
    <row r="36" spans="1:3" ht="15.75">
      <c r="A36" s="4" t="s">
        <v>27</v>
      </c>
      <c r="B36" s="4"/>
      <c r="C36" s="14">
        <v>41490</v>
      </c>
    </row>
    <row r="37" spans="1:3" ht="15.75">
      <c r="A37" s="4" t="s">
        <v>28</v>
      </c>
      <c r="B37" s="4"/>
      <c r="C37" s="14">
        <f>1851178+35775+1208+1000000+9375-56202+36622-800</f>
        <v>2877156</v>
      </c>
    </row>
    <row r="38" spans="1:3" ht="15.75">
      <c r="A38" s="4" t="s">
        <v>48</v>
      </c>
      <c r="B38" s="4"/>
      <c r="C38" s="14">
        <f>1159+1159</f>
        <v>2318</v>
      </c>
    </row>
    <row r="39" spans="1:3" ht="15.75">
      <c r="A39" s="4" t="s">
        <v>30</v>
      </c>
      <c r="B39" s="4"/>
      <c r="C39" s="20">
        <f>+C40+C41</f>
        <v>6434201</v>
      </c>
    </row>
    <row r="40" spans="1:3" ht="15.75">
      <c r="A40" s="4"/>
      <c r="B40" s="4" t="s">
        <v>63</v>
      </c>
      <c r="C40" s="20">
        <f>28669+15000+5174932-442874+385595</f>
        <v>5161322</v>
      </c>
    </row>
    <row r="41" spans="1:4" ht="15.75">
      <c r="A41" s="4"/>
      <c r="B41" s="4" t="s">
        <v>64</v>
      </c>
      <c r="C41" s="14">
        <f>1020000+138941-300000+935023-540-369570-1433-16500-125372-4645-3025</f>
        <v>1272879</v>
      </c>
      <c r="D41" s="4"/>
    </row>
    <row r="42" spans="1:4" ht="15.75">
      <c r="A42" s="2" t="s">
        <v>123</v>
      </c>
      <c r="B42" s="5"/>
      <c r="C42" s="7">
        <f>SUM(C29:C41)-C32-C39</f>
        <v>10995132</v>
      </c>
      <c r="D42" s="5"/>
    </row>
    <row r="43" spans="1:4" ht="15.75">
      <c r="A43" s="25"/>
      <c r="B43" s="6"/>
      <c r="C43" s="15"/>
      <c r="D43" s="6"/>
    </row>
    <row r="45" spans="1:4" ht="15.75">
      <c r="A45" s="25" t="s">
        <v>102</v>
      </c>
      <c r="B45" s="6"/>
      <c r="C45" s="43"/>
      <c r="D45" s="6"/>
    </row>
    <row r="46" spans="1:4" ht="15.75">
      <c r="A46" s="3"/>
      <c r="B46" s="3" t="s">
        <v>71</v>
      </c>
      <c r="C46" s="45"/>
      <c r="D46" s="16"/>
    </row>
    <row r="47" spans="1:4" ht="15.75">
      <c r="A47" s="4"/>
      <c r="B47" s="4"/>
      <c r="C47" s="14"/>
      <c r="D47" s="4"/>
    </row>
    <row r="48" spans="1:3" ht="15.75">
      <c r="A48" s="4" t="s">
        <v>22</v>
      </c>
      <c r="B48" s="4"/>
      <c r="C48" s="14"/>
    </row>
    <row r="49" spans="1:3" ht="15.75">
      <c r="A49" s="4" t="s">
        <v>23</v>
      </c>
      <c r="B49" s="4"/>
      <c r="C49" s="14"/>
    </row>
    <row r="50" spans="1:3" ht="15.75">
      <c r="A50" s="4" t="s">
        <v>45</v>
      </c>
      <c r="B50" s="4"/>
      <c r="C50" s="14">
        <v>2961</v>
      </c>
    </row>
    <row r="51" spans="1:3" ht="15.75">
      <c r="A51" s="4" t="s">
        <v>25</v>
      </c>
      <c r="B51" s="4"/>
      <c r="C51" s="14"/>
    </row>
    <row r="52" spans="1:3" ht="15.75">
      <c r="A52" s="4"/>
      <c r="B52" s="4" t="s">
        <v>10</v>
      </c>
      <c r="C52" s="14"/>
    </row>
    <row r="53" spans="1:3" ht="15.75">
      <c r="A53" s="4"/>
      <c r="B53" s="4" t="s">
        <v>11</v>
      </c>
      <c r="C53" s="14"/>
    </row>
    <row r="54" spans="1:3" ht="15.75">
      <c r="A54" s="4" t="s">
        <v>26</v>
      </c>
      <c r="B54" s="4"/>
      <c r="C54" s="14"/>
    </row>
    <row r="55" spans="1:3" ht="15.75">
      <c r="A55" s="4" t="s">
        <v>27</v>
      </c>
      <c r="B55" s="4"/>
      <c r="C55" s="14"/>
    </row>
    <row r="56" spans="1:3" ht="15.75">
      <c r="A56" s="4" t="s">
        <v>28</v>
      </c>
      <c r="B56" s="4"/>
      <c r="C56" s="14"/>
    </row>
    <row r="57" spans="1:3" ht="15.75">
      <c r="A57" s="4" t="s">
        <v>48</v>
      </c>
      <c r="B57" s="4"/>
      <c r="C57" s="14"/>
    </row>
    <row r="58" spans="1:3" ht="15.75">
      <c r="A58" s="4" t="s">
        <v>30</v>
      </c>
      <c r="B58" s="4"/>
      <c r="C58" s="20"/>
    </row>
    <row r="59" spans="1:3" ht="15.75">
      <c r="A59" s="4"/>
      <c r="B59" s="4" t="s">
        <v>63</v>
      </c>
      <c r="C59" s="20"/>
    </row>
    <row r="60" spans="1:4" ht="15.75">
      <c r="A60" s="4"/>
      <c r="B60" s="4" t="s">
        <v>64</v>
      </c>
      <c r="C60" s="14"/>
      <c r="D60" s="4"/>
    </row>
    <row r="61" spans="1:4" ht="15.75">
      <c r="A61" s="2" t="s">
        <v>124</v>
      </c>
      <c r="B61" s="5"/>
      <c r="C61" s="7">
        <f>SUM(C48:C60)-C51-C58</f>
        <v>2961</v>
      </c>
      <c r="D61" s="5"/>
    </row>
    <row r="62" spans="1:4" ht="16.5" customHeight="1">
      <c r="A62" s="25"/>
      <c r="B62" s="6"/>
      <c r="C62" s="15"/>
      <c r="D62" s="6"/>
    </row>
    <row r="63" spans="1:4" ht="15.75">
      <c r="A63" s="25" t="s">
        <v>104</v>
      </c>
      <c r="B63" s="6"/>
      <c r="C63" s="43"/>
      <c r="D63" s="6"/>
    </row>
    <row r="64" spans="1:4" ht="15.75">
      <c r="A64" s="3"/>
      <c r="B64" s="3" t="s">
        <v>105</v>
      </c>
      <c r="C64" s="45"/>
      <c r="D64" s="16"/>
    </row>
    <row r="65" spans="1:4" ht="15.75">
      <c r="A65" s="4"/>
      <c r="B65" s="4"/>
      <c r="C65" s="14"/>
      <c r="D65" s="4"/>
    </row>
    <row r="66" spans="1:3" ht="15.75">
      <c r="A66" s="4" t="s">
        <v>22</v>
      </c>
      <c r="B66" s="4"/>
      <c r="C66" s="14">
        <v>5723</v>
      </c>
    </row>
    <row r="67" spans="1:3" ht="15.75">
      <c r="A67" s="4" t="s">
        <v>23</v>
      </c>
      <c r="B67" s="4"/>
      <c r="C67" s="14">
        <f>1475+12</f>
        <v>1487</v>
      </c>
    </row>
    <row r="68" spans="1:3" ht="15.75">
      <c r="A68" s="4" t="s">
        <v>45</v>
      </c>
      <c r="B68" s="4"/>
      <c r="C68" s="14">
        <f>36+409-409</f>
        <v>36</v>
      </c>
    </row>
    <row r="69" spans="1:3" ht="15.75">
      <c r="A69" s="4" t="s">
        <v>25</v>
      </c>
      <c r="B69" s="4"/>
      <c r="C69" s="14">
        <f>+C70+C71</f>
        <v>0</v>
      </c>
    </row>
    <row r="70" spans="1:3" ht="15.75">
      <c r="A70" s="4"/>
      <c r="B70" s="4" t="s">
        <v>10</v>
      </c>
      <c r="C70" s="14"/>
    </row>
    <row r="71" spans="1:3" ht="15.75">
      <c r="A71" s="4"/>
      <c r="B71" s="4" t="s">
        <v>11</v>
      </c>
      <c r="C71" s="14"/>
    </row>
    <row r="72" spans="1:3" ht="15.75">
      <c r="A72" s="4" t="s">
        <v>26</v>
      </c>
      <c r="B72" s="4"/>
      <c r="C72" s="14"/>
    </row>
    <row r="73" spans="1:3" ht="15.75">
      <c r="A73" s="4" t="s">
        <v>27</v>
      </c>
      <c r="B73" s="4"/>
      <c r="C73" s="14"/>
    </row>
    <row r="74" spans="1:3" ht="15.75">
      <c r="A74" s="4" t="s">
        <v>28</v>
      </c>
      <c r="B74" s="4"/>
      <c r="C74" s="14"/>
    </row>
    <row r="75" spans="1:3" ht="15.75">
      <c r="A75" s="4" t="s">
        <v>48</v>
      </c>
      <c r="B75" s="4"/>
      <c r="C75" s="14"/>
    </row>
    <row r="76" spans="1:3" ht="15.75">
      <c r="A76" s="4" t="s">
        <v>30</v>
      </c>
      <c r="B76" s="4"/>
      <c r="C76" s="20">
        <f>+C77+C78</f>
        <v>0</v>
      </c>
    </row>
    <row r="77" spans="1:3" ht="15.75">
      <c r="A77" s="4"/>
      <c r="B77" s="4" t="s">
        <v>63</v>
      </c>
      <c r="C77" s="20"/>
    </row>
    <row r="78" spans="1:4" ht="15.75">
      <c r="A78" s="4"/>
      <c r="B78" s="4" t="s">
        <v>64</v>
      </c>
      <c r="C78" s="14"/>
      <c r="D78" s="4"/>
    </row>
    <row r="79" spans="1:4" ht="15.75">
      <c r="A79" s="2" t="s">
        <v>125</v>
      </c>
      <c r="B79" s="5"/>
      <c r="C79" s="7">
        <f>SUM(C66:C78)-C69-C76</f>
        <v>7246</v>
      </c>
      <c r="D79" s="5"/>
    </row>
    <row r="80" spans="1:4" ht="15.75">
      <c r="A80" s="25"/>
      <c r="B80" s="6"/>
      <c r="C80" s="15"/>
      <c r="D80" s="6"/>
    </row>
    <row r="81" spans="1:4" ht="15.75">
      <c r="A81" s="1"/>
      <c r="B81" s="4"/>
      <c r="C81" s="13"/>
      <c r="D81" s="4"/>
    </row>
    <row r="82" spans="1:4" ht="15.75">
      <c r="A82" s="25" t="s">
        <v>107</v>
      </c>
      <c r="B82" s="6"/>
      <c r="C82" s="43"/>
      <c r="D82" s="6"/>
    </row>
    <row r="83" spans="1:4" ht="15.75">
      <c r="A83" s="3"/>
      <c r="B83" s="26" t="s">
        <v>109</v>
      </c>
      <c r="C83" s="45"/>
      <c r="D83" s="16"/>
    </row>
    <row r="84" spans="1:4" ht="15.75">
      <c r="A84" s="4"/>
      <c r="B84" s="1"/>
      <c r="C84" s="14"/>
      <c r="D84" s="4"/>
    </row>
    <row r="85" spans="1:4" ht="15.75">
      <c r="A85" s="4" t="s">
        <v>22</v>
      </c>
      <c r="B85" s="4"/>
      <c r="C85" s="14">
        <v>3400</v>
      </c>
      <c r="D85" s="4"/>
    </row>
    <row r="86" spans="1:4" ht="15.75">
      <c r="A86" s="4" t="s">
        <v>23</v>
      </c>
      <c r="B86" s="4"/>
      <c r="C86" s="14">
        <v>984</v>
      </c>
      <c r="D86" s="4"/>
    </row>
    <row r="87" spans="1:4" ht="15.75">
      <c r="A87" s="4" t="s">
        <v>24</v>
      </c>
      <c r="B87" s="4"/>
      <c r="C87" s="14">
        <v>2116</v>
      </c>
      <c r="D87" s="4"/>
    </row>
    <row r="88" spans="1:4" ht="15.75">
      <c r="A88" s="4" t="s">
        <v>25</v>
      </c>
      <c r="B88" s="4"/>
      <c r="C88" s="14"/>
      <c r="D88" s="4"/>
    </row>
    <row r="89" spans="1:4" ht="15.75">
      <c r="A89" s="4"/>
      <c r="B89" s="4" t="s">
        <v>10</v>
      </c>
      <c r="C89" s="14"/>
      <c r="D89" s="4"/>
    </row>
    <row r="90" spans="1:4" ht="15.75">
      <c r="A90" s="4"/>
      <c r="B90" s="4" t="s">
        <v>11</v>
      </c>
      <c r="C90" s="14"/>
      <c r="D90" s="4"/>
    </row>
    <row r="91" spans="1:4" ht="15.75">
      <c r="A91" s="4" t="s">
        <v>26</v>
      </c>
      <c r="B91" s="4"/>
      <c r="C91" s="14"/>
      <c r="D91" s="4"/>
    </row>
    <row r="92" spans="1:4" ht="15.75">
      <c r="A92" s="4" t="s">
        <v>27</v>
      </c>
      <c r="B92" s="4"/>
      <c r="C92" s="14"/>
      <c r="D92" s="4"/>
    </row>
    <row r="93" spans="1:4" ht="15.75">
      <c r="A93" s="4" t="s">
        <v>28</v>
      </c>
      <c r="B93" s="4"/>
      <c r="C93" s="14"/>
      <c r="D93" s="4"/>
    </row>
    <row r="94" spans="1:4" ht="15.75">
      <c r="A94" s="4" t="s">
        <v>29</v>
      </c>
      <c r="B94" s="4"/>
      <c r="C94" s="14"/>
      <c r="D94" s="4"/>
    </row>
    <row r="95" spans="1:4" ht="15.75">
      <c r="A95" s="4" t="s">
        <v>30</v>
      </c>
      <c r="B95" s="4"/>
      <c r="C95" s="14"/>
      <c r="D95" s="4"/>
    </row>
    <row r="96" spans="1:4" ht="15.75">
      <c r="A96" s="4"/>
      <c r="B96" s="4"/>
      <c r="C96" s="14"/>
      <c r="D96" s="4"/>
    </row>
    <row r="97" spans="1:4" ht="15.75">
      <c r="A97" s="2" t="s">
        <v>126</v>
      </c>
      <c r="B97" s="5"/>
      <c r="C97" s="7">
        <f>SUM(C85:C96)</f>
        <v>6500</v>
      </c>
      <c r="D97" s="5"/>
    </row>
    <row r="98" spans="1:4" ht="15.75">
      <c r="A98" s="1"/>
      <c r="B98" s="4"/>
      <c r="C98" s="13"/>
      <c r="D98" s="4"/>
    </row>
    <row r="99" spans="1:4" ht="15.75">
      <c r="A99" s="1"/>
      <c r="B99" s="4"/>
      <c r="C99" s="13"/>
      <c r="D99" s="4"/>
    </row>
    <row r="100" spans="1:4" ht="15.75">
      <c r="A100" s="25" t="s">
        <v>110</v>
      </c>
      <c r="B100" s="6"/>
      <c r="C100" s="43"/>
      <c r="D100" s="6"/>
    </row>
    <row r="101" spans="1:4" ht="15.75">
      <c r="A101" s="3"/>
      <c r="B101" s="3" t="s">
        <v>112</v>
      </c>
      <c r="C101" s="45"/>
      <c r="D101" s="16"/>
    </row>
    <row r="102" spans="1:4" ht="15.75">
      <c r="A102" s="1"/>
      <c r="B102" s="4"/>
      <c r="C102" s="13"/>
      <c r="D102" s="4"/>
    </row>
    <row r="103" spans="1:4" ht="15.75">
      <c r="A103" s="4" t="s">
        <v>22</v>
      </c>
      <c r="B103" s="4"/>
      <c r="C103" s="14">
        <v>8262</v>
      </c>
      <c r="D103" s="4"/>
    </row>
    <row r="104" spans="1:4" ht="15.75">
      <c r="A104" s="4" t="s">
        <v>23</v>
      </c>
      <c r="B104" s="4"/>
      <c r="C104" s="14">
        <v>2389</v>
      </c>
      <c r="D104" s="4"/>
    </row>
    <row r="105" spans="1:4" ht="15.75">
      <c r="A105" s="4" t="s">
        <v>24</v>
      </c>
      <c r="B105" s="4"/>
      <c r="C105" s="14">
        <v>4549</v>
      </c>
      <c r="D105" s="4"/>
    </row>
    <row r="106" spans="1:4" ht="15.75">
      <c r="A106" s="4" t="s">
        <v>25</v>
      </c>
      <c r="B106" s="4"/>
      <c r="C106" s="14"/>
      <c r="D106" s="4"/>
    </row>
    <row r="107" spans="1:4" ht="15.75">
      <c r="A107" s="4"/>
      <c r="B107" s="4" t="s">
        <v>10</v>
      </c>
      <c r="C107" s="14"/>
      <c r="D107" s="4"/>
    </row>
    <row r="108" spans="1:4" ht="15.75">
      <c r="A108" s="4"/>
      <c r="B108" s="4" t="s">
        <v>11</v>
      </c>
      <c r="C108" s="14"/>
      <c r="D108" s="4"/>
    </row>
    <row r="109" spans="1:4" ht="15.75">
      <c r="A109" s="4" t="s">
        <v>26</v>
      </c>
      <c r="B109" s="4"/>
      <c r="C109" s="14"/>
      <c r="D109" s="4"/>
    </row>
    <row r="110" spans="1:4" ht="15.75">
      <c r="A110" s="4" t="s">
        <v>27</v>
      </c>
      <c r="B110" s="4"/>
      <c r="C110" s="14"/>
      <c r="D110" s="4"/>
    </row>
    <row r="111" spans="1:4" ht="15.75">
      <c r="A111" s="4" t="s">
        <v>28</v>
      </c>
      <c r="B111" s="4"/>
      <c r="C111" s="14"/>
      <c r="D111" s="4"/>
    </row>
    <row r="112" spans="1:4" ht="15.75">
      <c r="A112" s="4" t="s">
        <v>29</v>
      </c>
      <c r="B112" s="4"/>
      <c r="C112" s="14"/>
      <c r="D112" s="4"/>
    </row>
    <row r="113" spans="1:4" ht="15.75">
      <c r="A113" s="4" t="s">
        <v>30</v>
      </c>
      <c r="B113" s="4"/>
      <c r="C113" s="14"/>
      <c r="D113" s="4"/>
    </row>
    <row r="114" spans="1:4" ht="15.75">
      <c r="A114" s="4"/>
      <c r="B114" s="4"/>
      <c r="C114" s="13"/>
      <c r="D114" s="4"/>
    </row>
    <row r="115" spans="1:4" ht="15.75">
      <c r="A115" s="2" t="s">
        <v>127</v>
      </c>
      <c r="B115" s="5"/>
      <c r="C115" s="7">
        <f>SUM(C103:C114)</f>
        <v>15200</v>
      </c>
      <c r="D115" s="5"/>
    </row>
    <row r="116" spans="1:4" ht="15.75">
      <c r="A116" s="1"/>
      <c r="B116" s="4"/>
      <c r="C116" s="13"/>
      <c r="D116" s="4"/>
    </row>
    <row r="117" spans="1:4" ht="15.75">
      <c r="A117" s="17"/>
      <c r="B117" s="17"/>
      <c r="C117" s="17"/>
      <c r="D117" s="17"/>
    </row>
    <row r="118" spans="1:4" ht="15.75">
      <c r="A118" s="25" t="s">
        <v>138</v>
      </c>
      <c r="B118" s="6"/>
      <c r="C118" s="43"/>
      <c r="D118" s="6"/>
    </row>
    <row r="119" spans="1:4" ht="15.75">
      <c r="A119" s="3"/>
      <c r="B119" s="3" t="s">
        <v>139</v>
      </c>
      <c r="C119" s="45"/>
      <c r="D119" s="16"/>
    </row>
    <row r="120" spans="1:4" ht="15.75">
      <c r="A120" s="4"/>
      <c r="B120" s="4"/>
      <c r="C120" s="14"/>
      <c r="D120" s="4"/>
    </row>
    <row r="121" spans="1:4" ht="15.75">
      <c r="A121" s="4" t="s">
        <v>22</v>
      </c>
      <c r="B121" s="4"/>
      <c r="C121" s="14"/>
      <c r="D121" s="4"/>
    </row>
    <row r="122" spans="1:4" ht="15.75">
      <c r="A122" s="4" t="s">
        <v>23</v>
      </c>
      <c r="B122" s="4"/>
      <c r="C122" s="14"/>
      <c r="D122" s="4"/>
    </row>
    <row r="123" spans="1:4" ht="15.75">
      <c r="A123" s="4" t="s">
        <v>24</v>
      </c>
      <c r="B123" s="4"/>
      <c r="C123" s="14"/>
      <c r="D123" s="4"/>
    </row>
    <row r="124" spans="1:4" ht="15.75">
      <c r="A124" s="4" t="s">
        <v>43</v>
      </c>
      <c r="B124" s="4"/>
      <c r="C124" s="14">
        <f>SUM(C125:C126)</f>
        <v>7384727</v>
      </c>
      <c r="D124" s="4"/>
    </row>
    <row r="125" spans="1:4" ht="15.75">
      <c r="A125" s="4"/>
      <c r="B125" s="4" t="s">
        <v>10</v>
      </c>
      <c r="C125" s="14">
        <f>400000+56202+364762-385595+16500</f>
        <v>451869</v>
      </c>
      <c r="D125" s="14"/>
    </row>
    <row r="126" spans="1:4" ht="15.75">
      <c r="A126" s="4"/>
      <c r="B126" s="4" t="s">
        <v>11</v>
      </c>
      <c r="C126" s="14">
        <f>6242887-157482+150+12000+120+5233+36572+30982+112201-34740-5459-1882+5000+10000+3000+1000+4000+3000+519751+47286+90372+5842+3025</f>
        <v>6932858</v>
      </c>
      <c r="D126" s="4"/>
    </row>
    <row r="127" spans="1:4" ht="15.75">
      <c r="A127" s="4" t="s">
        <v>26</v>
      </c>
      <c r="B127" s="4"/>
      <c r="C127" s="14"/>
      <c r="D127" s="4"/>
    </row>
    <row r="128" spans="1:4" ht="15.75">
      <c r="A128" s="4" t="s">
        <v>27</v>
      </c>
      <c r="B128" s="4"/>
      <c r="C128" s="14"/>
      <c r="D128" s="4"/>
    </row>
    <row r="129" spans="1:4" ht="15.75">
      <c r="A129" s="4" t="s">
        <v>28</v>
      </c>
      <c r="B129" s="4"/>
      <c r="C129" s="14"/>
      <c r="D129" s="4"/>
    </row>
    <row r="130" spans="1:4" ht="15.75">
      <c r="A130" s="4" t="s">
        <v>29</v>
      </c>
      <c r="B130" s="4"/>
      <c r="C130" s="14"/>
      <c r="D130" s="4"/>
    </row>
    <row r="131" spans="1:4" ht="15.75">
      <c r="A131" s="4" t="s">
        <v>30</v>
      </c>
      <c r="B131" s="4"/>
      <c r="C131" s="14"/>
      <c r="D131" s="4"/>
    </row>
    <row r="132" spans="1:4" ht="15.75">
      <c r="A132" s="4"/>
      <c r="B132" s="4"/>
      <c r="C132" s="14"/>
      <c r="D132" s="4"/>
    </row>
    <row r="133" spans="1:4" ht="15.75">
      <c r="A133" s="2" t="s">
        <v>140</v>
      </c>
      <c r="B133" s="5"/>
      <c r="C133" s="7">
        <f>SUM(C121:C132)-C124</f>
        <v>7384727</v>
      </c>
      <c r="D133" s="5"/>
    </row>
    <row r="134" spans="1:4" ht="15.75">
      <c r="A134" s="1"/>
      <c r="B134" s="4"/>
      <c r="C134" s="13"/>
      <c r="D134" s="4"/>
    </row>
    <row r="135" spans="1:4" ht="15.75">
      <c r="A135" s="49" t="s">
        <v>143</v>
      </c>
      <c r="B135" s="5"/>
      <c r="C135" s="24"/>
      <c r="D135" s="5"/>
    </row>
    <row r="136" spans="1:4" ht="15.75">
      <c r="A136" s="3"/>
      <c r="B136" s="3" t="s">
        <v>144</v>
      </c>
      <c r="C136" s="45"/>
      <c r="D136" s="16"/>
    </row>
    <row r="137" spans="1:4" ht="15.75">
      <c r="A137" s="4"/>
      <c r="B137" s="4"/>
      <c r="C137" s="14"/>
      <c r="D137" s="4"/>
    </row>
    <row r="138" spans="1:4" ht="15.75">
      <c r="A138" s="4" t="s">
        <v>22</v>
      </c>
      <c r="B138" s="4"/>
      <c r="C138" s="14"/>
      <c r="D138" s="4"/>
    </row>
    <row r="139" spans="1:4" ht="15.75">
      <c r="A139" s="4" t="s">
        <v>23</v>
      </c>
      <c r="B139" s="4"/>
      <c r="C139" s="14"/>
      <c r="D139" s="4"/>
    </row>
    <row r="140" spans="1:4" ht="15.75">
      <c r="A140" s="4" t="s">
        <v>24</v>
      </c>
      <c r="B140" s="4"/>
      <c r="C140" s="14"/>
      <c r="D140" s="4"/>
    </row>
    <row r="141" spans="1:4" ht="15.75">
      <c r="A141" s="4" t="s">
        <v>43</v>
      </c>
      <c r="B141" s="4"/>
      <c r="C141" s="14"/>
      <c r="D141" s="4"/>
    </row>
    <row r="142" spans="1:4" ht="15.75">
      <c r="A142" s="4"/>
      <c r="B142" s="4" t="s">
        <v>10</v>
      </c>
      <c r="C142" s="14"/>
      <c r="D142" s="14"/>
    </row>
    <row r="143" spans="1:4" ht="15.75">
      <c r="A143" s="4"/>
      <c r="B143" s="4" t="s">
        <v>11</v>
      </c>
      <c r="C143" s="14"/>
      <c r="D143" s="4"/>
    </row>
    <row r="144" spans="1:4" ht="15.75">
      <c r="A144" s="4" t="s">
        <v>26</v>
      </c>
      <c r="B144" s="4"/>
      <c r="C144" s="14"/>
      <c r="D144" s="4"/>
    </row>
    <row r="145" spans="1:4" ht="15.75">
      <c r="A145" s="4" t="s">
        <v>27</v>
      </c>
      <c r="B145" s="4"/>
      <c r="C145" s="14"/>
      <c r="D145" s="4"/>
    </row>
    <row r="146" spans="1:4" ht="15.75">
      <c r="A146" s="4" t="s">
        <v>28</v>
      </c>
      <c r="B146" s="4"/>
      <c r="C146" s="14"/>
      <c r="D146" s="4"/>
    </row>
    <row r="147" spans="1:4" ht="15.75">
      <c r="A147" s="4" t="s">
        <v>29</v>
      </c>
      <c r="B147" s="4"/>
      <c r="C147" s="14"/>
      <c r="D147" s="4"/>
    </row>
    <row r="148" spans="1:4" ht="15.75">
      <c r="A148" s="4" t="s">
        <v>30</v>
      </c>
      <c r="B148" s="4"/>
      <c r="C148" s="14"/>
      <c r="D148" s="4"/>
    </row>
    <row r="149" spans="1:4" ht="15.75">
      <c r="A149" s="4"/>
      <c r="B149" s="4"/>
      <c r="C149" s="14"/>
      <c r="D149" s="4"/>
    </row>
    <row r="150" spans="1:4" ht="15.75">
      <c r="A150" s="2" t="s">
        <v>145</v>
      </c>
      <c r="B150" s="5"/>
      <c r="C150" s="7">
        <f>SUM(C138:C149)-C141</f>
        <v>0</v>
      </c>
      <c r="D150" s="5"/>
    </row>
    <row r="151" spans="1:4" ht="15.75">
      <c r="A151" s="1"/>
      <c r="B151" s="4"/>
      <c r="C151" s="13"/>
      <c r="D151" s="4"/>
    </row>
    <row r="152" spans="1:4" ht="15.75">
      <c r="A152" s="25" t="s">
        <v>116</v>
      </c>
      <c r="B152" s="6"/>
      <c r="C152" s="24"/>
      <c r="D152" s="5"/>
    </row>
    <row r="153" spans="1:4" ht="15.75">
      <c r="A153" s="3"/>
      <c r="B153" s="3" t="s">
        <v>118</v>
      </c>
      <c r="C153" s="45"/>
      <c r="D153" s="16"/>
    </row>
    <row r="154" spans="1:4" ht="15.75">
      <c r="A154" s="4"/>
      <c r="B154" s="4"/>
      <c r="C154" s="14"/>
      <c r="D154" s="4"/>
    </row>
    <row r="155" spans="1:4" ht="15.75">
      <c r="A155" s="4" t="s">
        <v>22</v>
      </c>
      <c r="B155" s="4"/>
      <c r="C155" s="14">
        <v>43301</v>
      </c>
      <c r="D155" s="4"/>
    </row>
    <row r="156" spans="1:4" ht="17.25" customHeight="1">
      <c r="A156" s="4" t="s">
        <v>23</v>
      </c>
      <c r="B156" s="4"/>
      <c r="C156" s="14">
        <v>12784</v>
      </c>
      <c r="D156" s="4"/>
    </row>
    <row r="157" spans="1:4" ht="15.75">
      <c r="A157" s="4" t="s">
        <v>24</v>
      </c>
      <c r="B157" s="4"/>
      <c r="C157" s="14">
        <f>264602+71321+25446</f>
        <v>361369</v>
      </c>
      <c r="D157" s="4"/>
    </row>
    <row r="158" spans="1:4" ht="15.75">
      <c r="A158" s="4" t="s">
        <v>43</v>
      </c>
      <c r="B158" s="4"/>
      <c r="C158" s="14">
        <f>SUM(C159:C160)</f>
        <v>0</v>
      </c>
      <c r="D158" s="4"/>
    </row>
    <row r="159" spans="1:4" ht="15.75">
      <c r="A159" s="4"/>
      <c r="B159" s="4" t="s">
        <v>10</v>
      </c>
      <c r="C159" s="14"/>
      <c r="D159" s="14"/>
    </row>
    <row r="160" spans="1:4" ht="15.75">
      <c r="A160" s="4"/>
      <c r="B160" s="4" t="s">
        <v>11</v>
      </c>
      <c r="C160" s="14"/>
      <c r="D160" s="4"/>
    </row>
    <row r="161" spans="1:4" ht="15.75">
      <c r="A161" s="4" t="s">
        <v>26</v>
      </c>
      <c r="B161" s="4"/>
      <c r="C161" s="14"/>
      <c r="D161" s="4"/>
    </row>
    <row r="162" spans="1:4" ht="15.75">
      <c r="A162" s="4" t="s">
        <v>27</v>
      </c>
      <c r="B162" s="4"/>
      <c r="C162" s="14"/>
      <c r="D162" s="4"/>
    </row>
    <row r="163" spans="1:4" ht="15.75">
      <c r="A163" s="4" t="s">
        <v>28</v>
      </c>
      <c r="B163" s="4"/>
      <c r="C163" s="14">
        <f>734081+197910</f>
        <v>931991</v>
      </c>
      <c r="D163" s="4"/>
    </row>
    <row r="164" spans="1:4" ht="15.75">
      <c r="A164" s="4" t="s">
        <v>29</v>
      </c>
      <c r="B164" s="4"/>
      <c r="C164" s="14"/>
      <c r="D164" s="4"/>
    </row>
    <row r="165" spans="1:4" ht="15.75">
      <c r="A165" s="4" t="s">
        <v>30</v>
      </c>
      <c r="B165" s="4"/>
      <c r="C165" s="14"/>
      <c r="D165" s="4"/>
    </row>
    <row r="166" spans="1:4" ht="15.75">
      <c r="A166" s="4"/>
      <c r="B166" s="4"/>
      <c r="C166" s="14"/>
      <c r="D166" s="4"/>
    </row>
    <row r="167" spans="1:4" ht="15.75">
      <c r="A167" s="2" t="s">
        <v>129</v>
      </c>
      <c r="B167" s="5"/>
      <c r="C167" s="7">
        <f>SUM(C155:C166)-C158</f>
        <v>1349445</v>
      </c>
      <c r="D167" s="5"/>
    </row>
    <row r="168" spans="1:4" ht="15.75">
      <c r="A168" s="1"/>
      <c r="B168" s="4"/>
      <c r="C168" s="13"/>
      <c r="D168" s="4"/>
    </row>
    <row r="169" spans="1:4" ht="15.75">
      <c r="A169" s="1"/>
      <c r="B169" s="4"/>
      <c r="C169" s="13"/>
      <c r="D169" s="4"/>
    </row>
    <row r="170" spans="1:4" ht="15.75">
      <c r="A170" s="25" t="s">
        <v>113</v>
      </c>
      <c r="B170" s="6"/>
      <c r="C170" s="24"/>
      <c r="D170" s="5"/>
    </row>
    <row r="171" spans="1:4" ht="15.75">
      <c r="A171" s="3"/>
      <c r="B171" s="3" t="s">
        <v>115</v>
      </c>
      <c r="C171" s="45"/>
      <c r="D171" s="16"/>
    </row>
    <row r="172" spans="1:4" ht="15.75">
      <c r="A172" s="4"/>
      <c r="B172" s="4"/>
      <c r="C172" s="14"/>
      <c r="D172" s="4"/>
    </row>
    <row r="173" spans="1:4" ht="15.75">
      <c r="A173" s="4" t="s">
        <v>22</v>
      </c>
      <c r="B173" s="4"/>
      <c r="C173" s="14"/>
      <c r="D173" s="4"/>
    </row>
    <row r="174" spans="1:4" ht="17.25" customHeight="1">
      <c r="A174" s="4" t="s">
        <v>23</v>
      </c>
      <c r="B174" s="4"/>
      <c r="C174" s="14"/>
      <c r="D174" s="4"/>
    </row>
    <row r="175" spans="1:4" ht="15.75">
      <c r="A175" s="4" t="s">
        <v>24</v>
      </c>
      <c r="B175" s="4"/>
      <c r="C175" s="14"/>
      <c r="D175" s="4"/>
    </row>
    <row r="176" spans="1:4" ht="15.75">
      <c r="A176" s="4" t="s">
        <v>25</v>
      </c>
      <c r="B176" s="4"/>
      <c r="C176" s="14"/>
      <c r="D176" s="4"/>
    </row>
    <row r="177" spans="1:4" ht="15.75">
      <c r="A177" s="4"/>
      <c r="B177" s="4" t="s">
        <v>10</v>
      </c>
      <c r="C177" s="14"/>
      <c r="D177" s="4"/>
    </row>
    <row r="178" spans="1:4" ht="15.75">
      <c r="A178" s="4"/>
      <c r="B178" s="4" t="s">
        <v>11</v>
      </c>
      <c r="C178" s="14"/>
      <c r="D178" s="4"/>
    </row>
    <row r="179" spans="1:4" ht="15.75">
      <c r="A179" s="4" t="s">
        <v>26</v>
      </c>
      <c r="B179" s="4"/>
      <c r="C179" s="14"/>
      <c r="D179" s="4"/>
    </row>
    <row r="180" spans="1:4" ht="15.75">
      <c r="A180" s="4" t="s">
        <v>27</v>
      </c>
      <c r="B180" s="4"/>
      <c r="C180" s="14">
        <f>12500+1500</f>
        <v>14000</v>
      </c>
      <c r="D180" s="4"/>
    </row>
    <row r="181" spans="1:4" ht="15.75">
      <c r="A181" s="4" t="s">
        <v>28</v>
      </c>
      <c r="B181" s="4"/>
      <c r="C181" s="14">
        <f>802837+555538+12500+80000-12500+2962</f>
        <v>1441337</v>
      </c>
      <c r="D181" s="4"/>
    </row>
    <row r="182" spans="1:4" ht="15.75">
      <c r="A182" s="4" t="s">
        <v>29</v>
      </c>
      <c r="B182" s="4"/>
      <c r="C182" s="14"/>
      <c r="D182" s="4"/>
    </row>
    <row r="183" spans="1:4" ht="15.75">
      <c r="A183" s="4" t="s">
        <v>30</v>
      </c>
      <c r="B183" s="4"/>
      <c r="C183" s="14"/>
      <c r="D183" s="4"/>
    </row>
    <row r="184" spans="1:4" ht="15.75">
      <c r="A184" s="4"/>
      <c r="B184" s="4"/>
      <c r="C184" s="14"/>
      <c r="D184" s="4"/>
    </row>
    <row r="185" spans="1:4" ht="15.75">
      <c r="A185" s="2" t="s">
        <v>130</v>
      </c>
      <c r="B185" s="5"/>
      <c r="C185" s="7">
        <f>SUM(C173:C183)</f>
        <v>1455337</v>
      </c>
      <c r="D185" s="5"/>
    </row>
    <row r="186" spans="1:4" ht="15.75">
      <c r="A186" s="25"/>
      <c r="B186" s="6"/>
      <c r="C186" s="15"/>
      <c r="D186" s="6"/>
    </row>
    <row r="187" spans="1:4" ht="15.75">
      <c r="A187" s="17"/>
      <c r="B187" s="17"/>
      <c r="C187" s="17"/>
      <c r="D187" s="17"/>
    </row>
    <row r="188" spans="1:4" ht="15.75">
      <c r="A188" s="25" t="s">
        <v>119</v>
      </c>
      <c r="B188" s="6"/>
      <c r="C188" s="43"/>
      <c r="D188" s="6"/>
    </row>
    <row r="189" spans="1:4" ht="15.75">
      <c r="A189" s="3"/>
      <c r="B189" s="3" t="s">
        <v>120</v>
      </c>
      <c r="C189" s="45"/>
      <c r="D189" s="16"/>
    </row>
    <row r="190" spans="1:4" ht="15.75">
      <c r="A190" s="4"/>
      <c r="B190" s="4"/>
      <c r="C190" s="14"/>
      <c r="D190" s="4"/>
    </row>
    <row r="191" spans="1:4" ht="17.25" customHeight="1">
      <c r="A191" s="4" t="s">
        <v>22</v>
      </c>
      <c r="B191" s="4"/>
      <c r="C191" s="14"/>
      <c r="D191" s="4"/>
    </row>
    <row r="192" spans="1:4" ht="15.75">
      <c r="A192" s="4" t="s">
        <v>23</v>
      </c>
      <c r="B192" s="4"/>
      <c r="C192" s="14"/>
      <c r="D192" s="4"/>
    </row>
    <row r="193" spans="1:4" ht="15.75">
      <c r="A193" s="4" t="s">
        <v>24</v>
      </c>
      <c r="B193" s="4"/>
      <c r="C193" s="14"/>
      <c r="D193" s="4"/>
    </row>
    <row r="194" spans="1:4" ht="15.75">
      <c r="A194" s="4" t="s">
        <v>25</v>
      </c>
      <c r="B194" s="4"/>
      <c r="C194" s="14"/>
      <c r="D194" s="4"/>
    </row>
    <row r="195" spans="1:4" ht="15.75">
      <c r="A195" s="4"/>
      <c r="B195" s="4" t="s">
        <v>10</v>
      </c>
      <c r="C195" s="14"/>
      <c r="D195" s="4"/>
    </row>
    <row r="196" spans="1:4" ht="15.75">
      <c r="A196" s="4"/>
      <c r="B196" s="4" t="s">
        <v>11</v>
      </c>
      <c r="C196" s="14"/>
      <c r="D196" s="4"/>
    </row>
    <row r="197" spans="1:4" ht="15.75">
      <c r="A197" s="4" t="s">
        <v>26</v>
      </c>
      <c r="B197" s="4"/>
      <c r="C197" s="14"/>
      <c r="D197" s="4"/>
    </row>
    <row r="198" spans="1:4" ht="15.75">
      <c r="A198" s="4" t="s">
        <v>27</v>
      </c>
      <c r="B198" s="4"/>
      <c r="C198" s="14"/>
      <c r="D198" s="4"/>
    </row>
    <row r="199" spans="1:4" ht="15.75">
      <c r="A199" s="4" t="s">
        <v>28</v>
      </c>
      <c r="B199" s="4"/>
      <c r="C199" s="14">
        <f>655545+90000</f>
        <v>745545</v>
      </c>
      <c r="D199" s="4"/>
    </row>
    <row r="200" spans="1:4" ht="15.75">
      <c r="A200" s="4" t="s">
        <v>29</v>
      </c>
      <c r="B200" s="4"/>
      <c r="C200" s="14"/>
      <c r="D200" s="4"/>
    </row>
    <row r="201" spans="1:4" ht="15.75">
      <c r="A201" s="4" t="s">
        <v>30</v>
      </c>
      <c r="B201" s="4"/>
      <c r="C201" s="14"/>
      <c r="D201" s="4"/>
    </row>
    <row r="202" spans="1:4" ht="15.75">
      <c r="A202" s="4"/>
      <c r="B202" s="4"/>
      <c r="C202" s="14"/>
      <c r="D202" s="4"/>
    </row>
    <row r="203" spans="1:4" ht="15.75">
      <c r="A203" s="2" t="s">
        <v>131</v>
      </c>
      <c r="B203" s="5"/>
      <c r="C203" s="7">
        <f>SUM(C191:C201)</f>
        <v>745545</v>
      </c>
      <c r="D203" s="5"/>
    </row>
    <row r="204" spans="1:4" ht="15.75">
      <c r="A204" s="1"/>
      <c r="B204" s="4"/>
      <c r="C204" s="13"/>
      <c r="D204" s="4"/>
    </row>
    <row r="205" spans="1:4" ht="15.75">
      <c r="A205" s="25" t="s">
        <v>132</v>
      </c>
      <c r="B205" s="6"/>
      <c r="C205" s="43"/>
      <c r="D205" s="6"/>
    </row>
    <row r="206" spans="1:4" ht="15.75">
      <c r="A206" s="3"/>
      <c r="B206" s="3" t="s">
        <v>133</v>
      </c>
      <c r="C206" s="45"/>
      <c r="D206" s="16"/>
    </row>
    <row r="207" spans="1:4" ht="15.75">
      <c r="A207" s="4"/>
      <c r="B207" s="4"/>
      <c r="C207" s="14"/>
      <c r="D207" s="4"/>
    </row>
    <row r="208" spans="1:4" ht="15.75">
      <c r="A208" s="4" t="s">
        <v>22</v>
      </c>
      <c r="B208" s="4"/>
      <c r="C208" s="14"/>
      <c r="D208" s="4"/>
    </row>
    <row r="209" spans="1:4" ht="15.75">
      <c r="A209" s="4" t="s">
        <v>23</v>
      </c>
      <c r="B209" s="4"/>
      <c r="C209" s="14"/>
      <c r="D209" s="4"/>
    </row>
    <row r="210" spans="1:4" ht="15.75">
      <c r="A210" s="4" t="s">
        <v>24</v>
      </c>
      <c r="B210" s="4"/>
      <c r="C210" s="14"/>
      <c r="D210" s="4"/>
    </row>
    <row r="211" spans="1:4" ht="15.75">
      <c r="A211" s="4" t="s">
        <v>25</v>
      </c>
      <c r="B211" s="4"/>
      <c r="C211" s="14"/>
      <c r="D211" s="4"/>
    </row>
    <row r="212" spans="1:4" ht="15.75">
      <c r="A212" s="4"/>
      <c r="B212" s="4" t="s">
        <v>10</v>
      </c>
      <c r="C212" s="14"/>
      <c r="D212" s="4"/>
    </row>
    <row r="213" spans="1:4" ht="15.75">
      <c r="A213" s="4"/>
      <c r="B213" s="4" t="s">
        <v>11</v>
      </c>
      <c r="C213" s="14"/>
      <c r="D213" s="4"/>
    </row>
    <row r="214" spans="1:4" ht="15.75">
      <c r="A214" s="4" t="s">
        <v>26</v>
      </c>
      <c r="B214" s="4"/>
      <c r="C214" s="14"/>
      <c r="D214" s="4"/>
    </row>
    <row r="215" spans="1:4" ht="15.75">
      <c r="A215" s="4" t="s">
        <v>27</v>
      </c>
      <c r="B215" s="4"/>
      <c r="C215" s="14"/>
      <c r="D215" s="4"/>
    </row>
    <row r="216" spans="1:4" ht="15.75">
      <c r="A216" s="4" t="s">
        <v>28</v>
      </c>
      <c r="B216" s="4"/>
      <c r="C216" s="14"/>
      <c r="D216" s="4"/>
    </row>
    <row r="217" spans="1:4" ht="15.75">
      <c r="A217" s="4" t="s">
        <v>29</v>
      </c>
      <c r="B217" s="4"/>
      <c r="C217" s="14"/>
      <c r="D217" s="4"/>
    </row>
    <row r="218" spans="1:4" ht="15.75">
      <c r="A218" s="4" t="s">
        <v>30</v>
      </c>
      <c r="B218" s="4"/>
      <c r="C218" s="14"/>
      <c r="D218" s="4"/>
    </row>
    <row r="219" spans="1:4" ht="15.75">
      <c r="A219" s="4"/>
      <c r="B219" s="4"/>
      <c r="C219" s="14"/>
      <c r="D219" s="4"/>
    </row>
    <row r="220" spans="1:4" ht="15.75">
      <c r="A220" s="2" t="s">
        <v>134</v>
      </c>
      <c r="B220" s="5"/>
      <c r="C220" s="7">
        <f>SUM(C208:C218)</f>
        <v>0</v>
      </c>
      <c r="D220" s="5"/>
    </row>
    <row r="221" spans="1:4" ht="15.75">
      <c r="A221" s="1"/>
      <c r="B221" s="4"/>
      <c r="C221" s="13"/>
      <c r="D221" s="4"/>
    </row>
    <row r="222" spans="1:4" ht="15.75">
      <c r="A222" s="51" t="s">
        <v>135</v>
      </c>
      <c r="B222" s="6"/>
      <c r="C222" s="43"/>
      <c r="D222" s="6"/>
    </row>
    <row r="223" spans="1:4" ht="15.75">
      <c r="A223" s="3"/>
      <c r="B223" s="3" t="s">
        <v>136</v>
      </c>
      <c r="C223" s="45"/>
      <c r="D223" s="16"/>
    </row>
    <row r="224" spans="1:4" ht="15.75">
      <c r="A224" s="4"/>
      <c r="B224" s="4"/>
      <c r="C224" s="14"/>
      <c r="D224" s="4"/>
    </row>
    <row r="225" spans="1:4" ht="15.75">
      <c r="A225" s="4" t="s">
        <v>22</v>
      </c>
      <c r="B225" s="4"/>
      <c r="C225" s="14"/>
      <c r="D225" s="4"/>
    </row>
    <row r="226" spans="1:4" ht="15.75">
      <c r="A226" s="4" t="s">
        <v>23</v>
      </c>
      <c r="B226" s="4"/>
      <c r="C226" s="14"/>
      <c r="D226" s="4"/>
    </row>
    <row r="227" spans="1:4" ht="15.75">
      <c r="A227" s="4" t="s">
        <v>24</v>
      </c>
      <c r="B227" s="4"/>
      <c r="C227" s="14"/>
      <c r="D227" s="4"/>
    </row>
    <row r="228" spans="1:4" ht="15.75">
      <c r="A228" s="4" t="s">
        <v>25</v>
      </c>
      <c r="B228" s="4"/>
      <c r="C228" s="14"/>
      <c r="D228" s="4"/>
    </row>
    <row r="229" spans="1:4" ht="15.75">
      <c r="A229" s="4"/>
      <c r="B229" s="4" t="s">
        <v>10</v>
      </c>
      <c r="C229" s="14"/>
      <c r="D229" s="4"/>
    </row>
    <row r="230" spans="1:4" ht="15.75">
      <c r="A230" s="4"/>
      <c r="B230" s="4" t="s">
        <v>11</v>
      </c>
      <c r="C230" s="14"/>
      <c r="D230" s="4"/>
    </row>
    <row r="231" spans="1:4" ht="15.75">
      <c r="A231" s="4" t="s">
        <v>26</v>
      </c>
      <c r="B231" s="4"/>
      <c r="C231" s="14"/>
      <c r="D231" s="4"/>
    </row>
    <row r="232" spans="1:4" ht="15.75">
      <c r="A232" s="4" t="s">
        <v>27</v>
      </c>
      <c r="B232" s="4"/>
      <c r="C232" s="14"/>
      <c r="D232" s="4"/>
    </row>
    <row r="233" spans="1:4" ht="15.75">
      <c r="A233" s="4" t="s">
        <v>28</v>
      </c>
      <c r="B233" s="4"/>
      <c r="C233" s="14">
        <v>128024</v>
      </c>
      <c r="D233" s="4"/>
    </row>
    <row r="234" spans="1:4" ht="15.75">
      <c r="A234" s="4" t="s">
        <v>29</v>
      </c>
      <c r="B234" s="4"/>
      <c r="C234" s="14"/>
      <c r="D234" s="4"/>
    </row>
    <row r="235" spans="1:4" ht="15.75">
      <c r="A235" s="4" t="s">
        <v>30</v>
      </c>
      <c r="B235" s="4"/>
      <c r="C235" s="14"/>
      <c r="D235" s="4"/>
    </row>
    <row r="236" spans="1:4" ht="15.75">
      <c r="A236" s="4"/>
      <c r="B236" s="4"/>
      <c r="C236" s="14"/>
      <c r="D236" s="4"/>
    </row>
    <row r="237" spans="1:4" ht="15.75">
      <c r="A237" s="2" t="s">
        <v>137</v>
      </c>
      <c r="B237" s="5"/>
      <c r="C237" s="7">
        <f>SUM(C225:C235)</f>
        <v>128024</v>
      </c>
      <c r="D237" s="5"/>
    </row>
    <row r="238" spans="1:4" ht="15.75">
      <c r="A238" s="1"/>
      <c r="B238" s="4"/>
      <c r="C238" s="13"/>
      <c r="D238" s="4"/>
    </row>
    <row r="239" spans="1:4" ht="15.75">
      <c r="A239" s="1"/>
      <c r="B239" s="4"/>
      <c r="C239" s="13"/>
      <c r="D239" s="4"/>
    </row>
    <row r="240" spans="1:4" ht="15.75">
      <c r="A240" s="44"/>
      <c r="B240" s="3" t="s">
        <v>53</v>
      </c>
      <c r="C240" s="45"/>
      <c r="D240" s="16"/>
    </row>
    <row r="241" spans="1:4" ht="15.75">
      <c r="A241" s="46"/>
      <c r="B241" s="1"/>
      <c r="C241" s="14"/>
      <c r="D241" s="4"/>
    </row>
    <row r="242" spans="1:4" ht="15.75">
      <c r="A242" s="37" t="s">
        <v>22</v>
      </c>
      <c r="B242" s="1"/>
      <c r="C242" s="14">
        <f>SUM(C225,C191,C173,C155,C121,C103,C85,C48,C29,C11,C66)</f>
        <v>661754</v>
      </c>
      <c r="D242" s="4"/>
    </row>
    <row r="243" spans="1:4" ht="15.75">
      <c r="A243" s="37" t="s">
        <v>23</v>
      </c>
      <c r="B243" s="1"/>
      <c r="C243" s="14">
        <f>SUM(C226,C192,C174,C156,C122,C104,C86,C49,C30,C12,C67)</f>
        <v>171813</v>
      </c>
      <c r="D243" s="4"/>
    </row>
    <row r="244" spans="1:4" ht="15.75">
      <c r="A244" s="37" t="s">
        <v>24</v>
      </c>
      <c r="B244" s="1"/>
      <c r="C244" s="14">
        <f>SUM(C227,C193,C175,C157,C123,C105,C87,C50,C31,C13,C68)</f>
        <v>963768</v>
      </c>
      <c r="D244" s="4"/>
    </row>
    <row r="245" spans="1:4" ht="15.75">
      <c r="A245" s="37" t="s">
        <v>25</v>
      </c>
      <c r="B245" s="1"/>
      <c r="C245" s="14">
        <f>SUM(C228,C194,C176,C158,C124,C106,C88,C51,C32,C14)</f>
        <v>7676720</v>
      </c>
      <c r="D245" s="4"/>
    </row>
    <row r="246" spans="1:4" ht="15.75">
      <c r="A246" s="46"/>
      <c r="B246" s="4" t="s">
        <v>10</v>
      </c>
      <c r="C246" s="14">
        <f>SUM(C229,C195,C177,C159,C125,C107,C89,C52,C33,C15)</f>
        <v>465869</v>
      </c>
      <c r="D246" s="4"/>
    </row>
    <row r="247" spans="1:4" ht="15.75">
      <c r="A247" s="46"/>
      <c r="B247" s="4" t="s">
        <v>11</v>
      </c>
      <c r="C247" s="14">
        <f>SUM(C230,C196,C178,C160,C126,C108,C90,C53,C34,C16,C213,C143)</f>
        <v>7210851</v>
      </c>
      <c r="D247" s="4"/>
    </row>
    <row r="248" spans="1:4" ht="15.75">
      <c r="A248" s="37" t="s">
        <v>26</v>
      </c>
      <c r="B248" s="1"/>
      <c r="C248" s="14">
        <f>SUM(C231,C197,C179,C161,C127,C109,C91,C54,C35,C17)</f>
        <v>0</v>
      </c>
      <c r="D248" s="4"/>
    </row>
    <row r="249" spans="1:4" ht="15.75">
      <c r="A249" s="37" t="s">
        <v>27</v>
      </c>
      <c r="B249" s="1"/>
      <c r="C249" s="14">
        <f>SUM(C232,C198,C180,C162,C128,C110,C92,C55,C36,C18)</f>
        <v>55490</v>
      </c>
      <c r="D249" s="4"/>
    </row>
    <row r="250" spans="1:4" ht="15.75">
      <c r="A250" s="37" t="s">
        <v>28</v>
      </c>
      <c r="B250" s="1"/>
      <c r="C250" s="14">
        <f>SUM(C233,C199,C181,C163,C129,C111,C93,C56,C37,C19,C216,C146)</f>
        <v>6194053</v>
      </c>
      <c r="D250" s="4"/>
    </row>
    <row r="251" spans="1:4" ht="15.75">
      <c r="A251" s="37" t="s">
        <v>29</v>
      </c>
      <c r="B251" s="1"/>
      <c r="C251" s="14">
        <f>SUM(C234,C200,C182,C164,C130,C112,C94,C57,C38,C20)</f>
        <v>2318</v>
      </c>
      <c r="D251" s="4"/>
    </row>
    <row r="252" spans="1:4" ht="15.75">
      <c r="A252" s="37" t="s">
        <v>30</v>
      </c>
      <c r="B252" s="1"/>
      <c r="C252" s="14">
        <f>SUM(C39)</f>
        <v>6434201</v>
      </c>
      <c r="D252" s="4"/>
    </row>
    <row r="253" spans="1:4" ht="15.75">
      <c r="A253" s="37"/>
      <c r="B253" s="4" t="s">
        <v>65</v>
      </c>
      <c r="C253" s="14">
        <f>SUM(C40)</f>
        <v>5161322</v>
      </c>
      <c r="D253" s="4"/>
    </row>
    <row r="254" spans="1:4" ht="15.75">
      <c r="A254" s="46"/>
      <c r="B254" s="4" t="s">
        <v>11</v>
      </c>
      <c r="C254" s="14">
        <f>SUM(C41)</f>
        <v>1272879</v>
      </c>
      <c r="D254" s="4"/>
    </row>
    <row r="255" spans="1:4" ht="15.75">
      <c r="A255" s="49" t="s">
        <v>52</v>
      </c>
      <c r="B255" s="2"/>
      <c r="C255" s="7">
        <f>C242+C243+C244+C245+C248+C249+C250+C251+C252</f>
        <v>22160117</v>
      </c>
      <c r="D255" s="5"/>
    </row>
    <row r="256" spans="1:4" ht="16.5" thickBot="1">
      <c r="A256" s="46"/>
      <c r="B256" s="1"/>
      <c r="C256" s="13"/>
      <c r="D256" s="4"/>
    </row>
    <row r="257" spans="1:4" ht="19.5" thickBot="1">
      <c r="A257" s="39" t="s">
        <v>42</v>
      </c>
      <c r="B257" s="39"/>
      <c r="C257" s="18">
        <f>SUM(C237,C203,C185,C167,C133,C115,C97,C61,C42,C23,C220,C150,C79)</f>
        <v>22160117</v>
      </c>
      <c r="D257" s="41"/>
    </row>
    <row r="259" spans="1:4" ht="15.75">
      <c r="A259" s="17"/>
      <c r="B259" s="4"/>
      <c r="C259" s="14"/>
      <c r="D259" s="4"/>
    </row>
  </sheetData>
  <sheetProtection/>
  <printOptions/>
  <pageMargins left="1.0236220472440944" right="0.2362204724409449" top="0.8267716535433072" bottom="0.3937007874015748" header="0.31496062992125984" footer="0.2755905511811024"/>
  <pageSetup firstPageNumber="6" useFirstPageNumber="1" horizontalDpi="600" verticalDpi="600" orientation="portrait" paperSize="9" scale="70" r:id="rId1"/>
  <headerFooter alignWithMargins="0">
    <oddHeader>&amp;R&amp;14&amp;XA költségvetési rendelettervezet 10. számú melléklete</oddHeader>
  </headerFooter>
  <rowBreaks count="4" manualBreakCount="4">
    <brk id="61" max="255" man="1"/>
    <brk id="115" max="255" man="1"/>
    <brk id="167" max="255" man="1"/>
    <brk id="2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87"/>
  <sheetViews>
    <sheetView zoomScaleSheetLayoutView="100" workbookViewId="0" topLeftCell="A201">
      <selection activeCell="C32" sqref="C32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5" width="9" style="28" customWidth="1"/>
    <col min="6" max="6" width="8.09765625" style="9" customWidth="1"/>
    <col min="7" max="16384" width="9" style="9" customWidth="1"/>
  </cols>
  <sheetData>
    <row r="1" spans="1:4" ht="18.75">
      <c r="A1" s="8" t="s">
        <v>0</v>
      </c>
      <c r="B1" s="8"/>
      <c r="C1" s="8"/>
      <c r="D1" s="27"/>
    </row>
    <row r="2" spans="1:4" ht="18.75">
      <c r="A2" s="8" t="s">
        <v>95</v>
      </c>
      <c r="B2" s="8"/>
      <c r="C2" s="8"/>
      <c r="D2" s="27"/>
    </row>
    <row r="3" spans="1:5" ht="18.75">
      <c r="A3" s="8" t="s">
        <v>1</v>
      </c>
      <c r="B3" s="8"/>
      <c r="C3" s="8"/>
      <c r="D3" s="27"/>
      <c r="E3" s="29"/>
    </row>
    <row r="4" ht="15.75">
      <c r="E4" s="30"/>
    </row>
    <row r="5" spans="1:5" ht="18.75">
      <c r="A5" s="31"/>
      <c r="D5" s="32" t="s">
        <v>2</v>
      </c>
      <c r="E5" s="29"/>
    </row>
    <row r="6" spans="1:5" ht="18.75">
      <c r="A6" s="33" t="s">
        <v>3</v>
      </c>
      <c r="B6" s="34"/>
      <c r="C6" s="10" t="s">
        <v>46</v>
      </c>
      <c r="D6" s="10"/>
      <c r="E6" s="29"/>
    </row>
    <row r="7" spans="1:5" ht="18.75">
      <c r="A7" s="35"/>
      <c r="B7" s="11"/>
      <c r="C7" s="11"/>
      <c r="D7" s="11"/>
      <c r="E7" s="29"/>
    </row>
    <row r="8" spans="1:5" s="17" customFormat="1" ht="12.75">
      <c r="A8" s="25" t="s">
        <v>96</v>
      </c>
      <c r="B8" s="6"/>
      <c r="C8" s="6"/>
      <c r="D8" s="6"/>
      <c r="E8" s="36"/>
    </row>
    <row r="9" spans="1:5" s="17" customFormat="1" ht="12.75">
      <c r="A9" s="3"/>
      <c r="B9" s="3" t="s">
        <v>97</v>
      </c>
      <c r="C9" s="12"/>
      <c r="D9" s="16"/>
      <c r="E9" s="36"/>
    </row>
    <row r="10" spans="1:5" s="17" customFormat="1" ht="12.75">
      <c r="A10" s="1"/>
      <c r="B10" s="1"/>
      <c r="C10" s="13"/>
      <c r="D10" s="4"/>
      <c r="E10" s="36"/>
    </row>
    <row r="11" spans="1:5" s="17" customFormat="1" ht="12.75">
      <c r="A11" s="4" t="s">
        <v>6</v>
      </c>
      <c r="B11" s="4"/>
      <c r="C11" s="14">
        <v>28669</v>
      </c>
      <c r="D11" s="4"/>
      <c r="E11" s="36"/>
    </row>
    <row r="12" spans="1:5" s="17" customFormat="1" ht="12.75">
      <c r="A12" s="4" t="s">
        <v>7</v>
      </c>
      <c r="B12" s="4"/>
      <c r="C12" s="14"/>
      <c r="D12" s="4"/>
      <c r="E12" s="36"/>
    </row>
    <row r="13" spans="1:5" s="17" customFormat="1" ht="12.75">
      <c r="A13" s="4" t="s">
        <v>8</v>
      </c>
      <c r="B13" s="4"/>
      <c r="C13" s="14"/>
      <c r="D13" s="4"/>
      <c r="E13" s="36"/>
    </row>
    <row r="14" spans="1:5" s="17" customFormat="1" ht="12.75">
      <c r="A14" s="4" t="s">
        <v>9</v>
      </c>
      <c r="B14" s="4" t="s">
        <v>10</v>
      </c>
      <c r="C14" s="14"/>
      <c r="D14" s="4"/>
      <c r="E14" s="36"/>
    </row>
    <row r="15" spans="1:5" s="17" customFormat="1" ht="12.75">
      <c r="A15" s="4"/>
      <c r="B15" s="4" t="s">
        <v>11</v>
      </c>
      <c r="C15" s="14"/>
      <c r="D15" s="4"/>
      <c r="E15" s="36"/>
    </row>
    <row r="16" spans="1:5" s="17" customFormat="1" ht="12.75">
      <c r="A16" s="4" t="s">
        <v>12</v>
      </c>
      <c r="B16" s="4"/>
      <c r="C16" s="14"/>
      <c r="D16" s="4"/>
      <c r="E16" s="36"/>
    </row>
    <row r="17" spans="1:5" s="17" customFormat="1" ht="12.75">
      <c r="A17" s="4" t="s">
        <v>13</v>
      </c>
      <c r="B17" s="4"/>
      <c r="C17" s="14"/>
      <c r="D17" s="4"/>
      <c r="E17" s="36"/>
    </row>
    <row r="18" spans="1:5" s="17" customFormat="1" ht="12.75">
      <c r="A18" s="4"/>
      <c r="B18" s="4" t="s">
        <v>10</v>
      </c>
      <c r="C18" s="14"/>
      <c r="D18" s="4"/>
      <c r="E18" s="36"/>
    </row>
    <row r="19" spans="1:5" s="17" customFormat="1" ht="12.75">
      <c r="A19" s="4"/>
      <c r="B19" s="4" t="s">
        <v>11</v>
      </c>
      <c r="C19" s="14"/>
      <c r="D19" s="4"/>
      <c r="E19" s="36"/>
    </row>
    <row r="20" spans="1:5" s="17" customFormat="1" ht="12.75">
      <c r="A20" s="4" t="s">
        <v>14</v>
      </c>
      <c r="B20" s="4"/>
      <c r="C20" s="14"/>
      <c r="D20" s="4"/>
      <c r="E20" s="36"/>
    </row>
    <row r="21" spans="1:5" s="17" customFormat="1" ht="12.75">
      <c r="A21" s="4" t="s">
        <v>15</v>
      </c>
      <c r="B21" s="4"/>
      <c r="C21" s="14"/>
      <c r="D21" s="4"/>
      <c r="E21" s="36"/>
    </row>
    <row r="22" spans="1:5" s="17" customFormat="1" ht="12.75">
      <c r="A22" s="4" t="s">
        <v>16</v>
      </c>
      <c r="B22" s="4"/>
      <c r="C22" s="14"/>
      <c r="D22" s="4"/>
      <c r="E22" s="36"/>
    </row>
    <row r="23" spans="1:5" s="17" customFormat="1" ht="12.75">
      <c r="A23" s="4"/>
      <c r="B23" s="4" t="s">
        <v>10</v>
      </c>
      <c r="C23" s="14"/>
      <c r="D23" s="4"/>
      <c r="E23" s="36"/>
    </row>
    <row r="24" spans="1:5" s="17" customFormat="1" ht="12.75">
      <c r="A24" s="4"/>
      <c r="B24" s="4" t="s">
        <v>11</v>
      </c>
      <c r="C24" s="14"/>
      <c r="D24" s="4"/>
      <c r="E24" s="36"/>
    </row>
    <row r="25" spans="1:5" s="17" customFormat="1" ht="12.75">
      <c r="A25" s="2" t="s">
        <v>98</v>
      </c>
      <c r="B25" s="2"/>
      <c r="C25" s="7">
        <f>SUM(C11:C24)</f>
        <v>28669</v>
      </c>
      <c r="D25" s="5"/>
      <c r="E25" s="36"/>
    </row>
    <row r="26" spans="1:5" s="17" customFormat="1" ht="12.75">
      <c r="A26" s="1"/>
      <c r="B26" s="1"/>
      <c r="C26" s="13"/>
      <c r="D26" s="4"/>
      <c r="E26" s="36"/>
    </row>
    <row r="27" spans="1:5" s="17" customFormat="1" ht="12.75">
      <c r="A27" s="1"/>
      <c r="B27" s="1"/>
      <c r="C27" s="12" t="s">
        <v>76</v>
      </c>
      <c r="D27" s="16"/>
      <c r="E27" s="36"/>
    </row>
    <row r="28" spans="1:5" ht="18.75">
      <c r="A28" s="25" t="s">
        <v>99</v>
      </c>
      <c r="B28" s="6"/>
      <c r="C28" s="4"/>
      <c r="D28" s="4"/>
      <c r="E28" s="29"/>
    </row>
    <row r="29" spans="1:5" ht="15.75" customHeight="1">
      <c r="A29" s="3"/>
      <c r="B29" s="3" t="s">
        <v>100</v>
      </c>
      <c r="C29" s="16"/>
      <c r="D29" s="16"/>
      <c r="E29" s="29"/>
    </row>
    <row r="30" spans="1:5" ht="18.75">
      <c r="A30" s="4"/>
      <c r="B30" s="4"/>
      <c r="C30" s="4"/>
      <c r="D30" s="4"/>
      <c r="E30" s="29"/>
    </row>
    <row r="31" spans="1:5" s="17" customFormat="1" ht="12.75">
      <c r="A31" s="4" t="s">
        <v>6</v>
      </c>
      <c r="B31" s="4"/>
      <c r="C31" s="14">
        <f>196949+100</f>
        <v>197049</v>
      </c>
      <c r="D31" s="4"/>
      <c r="E31" s="36"/>
    </row>
    <row r="32" spans="1:5" s="17" customFormat="1" ht="12.75">
      <c r="A32" s="4" t="s">
        <v>7</v>
      </c>
      <c r="B32" s="4"/>
      <c r="C32" s="14"/>
      <c r="D32" s="4"/>
      <c r="E32" s="36"/>
    </row>
    <row r="33" spans="1:5" s="17" customFormat="1" ht="12.75">
      <c r="A33" s="4" t="s">
        <v>8</v>
      </c>
      <c r="B33" s="4"/>
      <c r="C33" s="14"/>
      <c r="D33" s="4"/>
      <c r="E33" s="36"/>
    </row>
    <row r="34" spans="1:5" s="17" customFormat="1" ht="12.75">
      <c r="A34" s="4" t="s">
        <v>9</v>
      </c>
      <c r="B34" s="4" t="s">
        <v>10</v>
      </c>
      <c r="C34" s="14"/>
      <c r="D34" s="4"/>
      <c r="E34" s="36"/>
    </row>
    <row r="35" spans="1:5" s="17" customFormat="1" ht="12.75">
      <c r="A35" s="4"/>
      <c r="B35" s="4" t="s">
        <v>11</v>
      </c>
      <c r="C35" s="14"/>
      <c r="D35" s="4"/>
      <c r="E35" s="36"/>
    </row>
    <row r="36" spans="1:5" s="17" customFormat="1" ht="12.75">
      <c r="A36" s="4" t="s">
        <v>12</v>
      </c>
      <c r="B36" s="4"/>
      <c r="C36" s="14"/>
      <c r="D36" s="4"/>
      <c r="E36" s="36"/>
    </row>
    <row r="37" spans="1:5" s="17" customFormat="1" ht="12.75">
      <c r="A37" s="4" t="s">
        <v>13</v>
      </c>
      <c r="B37" s="4"/>
      <c r="C37" s="14"/>
      <c r="D37" s="4"/>
      <c r="E37" s="36"/>
    </row>
    <row r="38" spans="1:5" s="17" customFormat="1" ht="12.75">
      <c r="A38" s="4"/>
      <c r="B38" s="4" t="s">
        <v>10</v>
      </c>
      <c r="C38" s="14">
        <v>29683</v>
      </c>
      <c r="D38" s="4"/>
      <c r="E38" s="36"/>
    </row>
    <row r="39" spans="1:5" s="17" customFormat="1" ht="12.75">
      <c r="A39" s="4"/>
      <c r="B39" s="4" t="s">
        <v>11</v>
      </c>
      <c r="C39" s="14">
        <f>528600-157482+15000+2956</f>
        <v>389074</v>
      </c>
      <c r="D39" s="4"/>
      <c r="E39" s="36"/>
    </row>
    <row r="40" spans="1:5" s="17" customFormat="1" ht="12.75">
      <c r="A40" s="4" t="s">
        <v>14</v>
      </c>
      <c r="B40" s="4"/>
      <c r="C40" s="14"/>
      <c r="D40" s="4"/>
      <c r="E40" s="36"/>
    </row>
    <row r="41" spans="1:5" s="17" customFormat="1" ht="12.75">
      <c r="A41" s="4" t="s">
        <v>47</v>
      </c>
      <c r="B41" s="4"/>
      <c r="C41" s="14">
        <v>1840000</v>
      </c>
      <c r="D41" s="4"/>
      <c r="E41" s="36"/>
    </row>
    <row r="42" spans="1:5" s="17" customFormat="1" ht="12.75">
      <c r="A42" s="4" t="s">
        <v>16</v>
      </c>
      <c r="B42" s="4"/>
      <c r="C42" s="14"/>
      <c r="D42" s="4"/>
      <c r="E42" s="36"/>
    </row>
    <row r="43" spans="1:5" s="17" customFormat="1" ht="12.75">
      <c r="A43" s="4"/>
      <c r="B43" s="4" t="s">
        <v>10</v>
      </c>
      <c r="C43" s="14">
        <f>2927185+4000+35775+20000+1208+555538+12500+80000+6167304</f>
        <v>9803510</v>
      </c>
      <c r="D43" s="4"/>
      <c r="E43" s="36"/>
    </row>
    <row r="44" spans="1:5" s="17" customFormat="1" ht="12.75">
      <c r="A44" s="4"/>
      <c r="B44" s="4" t="s">
        <v>11</v>
      </c>
      <c r="C44" s="14">
        <f>475558+150+6000+12000+14350+100+30000+1250258</f>
        <v>1788416</v>
      </c>
      <c r="D44" s="4"/>
      <c r="E44" s="36"/>
    </row>
    <row r="45" spans="1:5" s="17" customFormat="1" ht="12.75">
      <c r="A45" s="2" t="s">
        <v>101</v>
      </c>
      <c r="B45" s="2"/>
      <c r="C45" s="7">
        <f>SUM(C31:C44)</f>
        <v>14047732</v>
      </c>
      <c r="D45" s="5"/>
      <c r="E45" s="36"/>
    </row>
    <row r="46" spans="1:5" s="17" customFormat="1" ht="12.75">
      <c r="A46" s="1"/>
      <c r="B46" s="1"/>
      <c r="C46" s="13"/>
      <c r="D46" s="4"/>
      <c r="E46" s="36"/>
    </row>
    <row r="47" spans="1:5" s="17" customFormat="1" ht="12.75">
      <c r="A47" s="1"/>
      <c r="B47" s="1"/>
      <c r="C47" s="12"/>
      <c r="D47" s="16"/>
      <c r="E47" s="36"/>
    </row>
    <row r="48" spans="1:5" s="17" customFormat="1" ht="12.75">
      <c r="A48" s="25" t="s">
        <v>102</v>
      </c>
      <c r="B48" s="6"/>
      <c r="C48" s="4"/>
      <c r="D48" s="4"/>
      <c r="E48" s="36"/>
    </row>
    <row r="49" spans="1:5" s="17" customFormat="1" ht="12.75">
      <c r="A49" s="3"/>
      <c r="B49" s="3" t="s">
        <v>71</v>
      </c>
      <c r="C49" s="16"/>
      <c r="D49" s="16"/>
      <c r="E49" s="36"/>
    </row>
    <row r="50" spans="1:5" s="17" customFormat="1" ht="12.75">
      <c r="A50" s="4"/>
      <c r="B50" s="4"/>
      <c r="C50" s="4"/>
      <c r="D50" s="4"/>
      <c r="E50" s="36"/>
    </row>
    <row r="51" spans="1:5" s="17" customFormat="1" ht="12.75">
      <c r="A51" s="4" t="s">
        <v>6</v>
      </c>
      <c r="B51" s="4"/>
      <c r="C51" s="14"/>
      <c r="D51" s="4"/>
      <c r="E51" s="36"/>
    </row>
    <row r="52" spans="1:5" s="17" customFormat="1" ht="12.75">
      <c r="A52" s="4" t="s">
        <v>7</v>
      </c>
      <c r="B52" s="4"/>
      <c r="C52" s="14"/>
      <c r="D52" s="4"/>
      <c r="E52" s="36"/>
    </row>
    <row r="53" spans="1:5" s="17" customFormat="1" ht="12.75">
      <c r="A53" s="4" t="s">
        <v>8</v>
      </c>
      <c r="B53" s="4"/>
      <c r="C53" s="14"/>
      <c r="D53" s="4"/>
      <c r="E53" s="36"/>
    </row>
    <row r="54" spans="1:5" s="17" customFormat="1" ht="12.75">
      <c r="A54" s="4" t="s">
        <v>9</v>
      </c>
      <c r="B54" s="4" t="s">
        <v>10</v>
      </c>
      <c r="C54" s="14"/>
      <c r="D54" s="4"/>
      <c r="E54" s="36"/>
    </row>
    <row r="55" spans="1:5" s="17" customFormat="1" ht="12.75">
      <c r="A55" s="4"/>
      <c r="B55" s="4" t="s">
        <v>11</v>
      </c>
      <c r="C55" s="14"/>
      <c r="D55" s="4"/>
      <c r="E55" s="36"/>
    </row>
    <row r="56" spans="1:5" s="17" customFormat="1" ht="12.75">
      <c r="A56" s="4" t="s">
        <v>12</v>
      </c>
      <c r="B56" s="4"/>
      <c r="C56" s="14"/>
      <c r="D56" s="4"/>
      <c r="E56" s="36"/>
    </row>
    <row r="57" spans="1:5" s="17" customFormat="1" ht="12.75">
      <c r="A57" s="4" t="s">
        <v>13</v>
      </c>
      <c r="B57" s="4"/>
      <c r="C57" s="14"/>
      <c r="D57" s="4"/>
      <c r="E57" s="36"/>
    </row>
    <row r="58" spans="1:5" s="17" customFormat="1" ht="12.75">
      <c r="A58" s="4"/>
      <c r="B58" s="4" t="s">
        <v>10</v>
      </c>
      <c r="C58" s="14"/>
      <c r="D58" s="4"/>
      <c r="E58" s="36"/>
    </row>
    <row r="59" spans="1:5" s="17" customFormat="1" ht="12.75">
      <c r="A59" s="4"/>
      <c r="B59" s="4" t="s">
        <v>11</v>
      </c>
      <c r="C59" s="14">
        <v>2961</v>
      </c>
      <c r="D59" s="4"/>
      <c r="E59" s="36"/>
    </row>
    <row r="60" spans="1:5" s="17" customFormat="1" ht="12.75">
      <c r="A60" s="4" t="s">
        <v>14</v>
      </c>
      <c r="B60" s="4"/>
      <c r="C60" s="14"/>
      <c r="D60" s="4"/>
      <c r="E60" s="36"/>
    </row>
    <row r="61" spans="1:5" s="17" customFormat="1" ht="12.75">
      <c r="A61" s="4" t="s">
        <v>47</v>
      </c>
      <c r="B61" s="4"/>
      <c r="C61" s="14"/>
      <c r="D61" s="4"/>
      <c r="E61" s="36"/>
    </row>
    <row r="62" spans="1:5" s="17" customFormat="1" ht="12.75">
      <c r="A62" s="4" t="s">
        <v>16</v>
      </c>
      <c r="B62" s="4"/>
      <c r="C62" s="14"/>
      <c r="D62" s="4"/>
      <c r="E62" s="36"/>
    </row>
    <row r="63" spans="1:5" s="17" customFormat="1" ht="12.75">
      <c r="A63" s="4"/>
      <c r="B63" s="4" t="s">
        <v>10</v>
      </c>
      <c r="C63" s="14"/>
      <c r="D63" s="4"/>
      <c r="E63" s="36"/>
    </row>
    <row r="64" spans="1:5" s="17" customFormat="1" ht="12.75">
      <c r="A64" s="4"/>
      <c r="B64" s="4" t="s">
        <v>11</v>
      </c>
      <c r="C64" s="14"/>
      <c r="D64" s="4"/>
      <c r="E64" s="36"/>
    </row>
    <row r="65" spans="1:5" s="17" customFormat="1" ht="12.75">
      <c r="A65" s="2" t="s">
        <v>103</v>
      </c>
      <c r="B65" s="2"/>
      <c r="C65" s="7">
        <f>SUM(C51:C64)</f>
        <v>2961</v>
      </c>
      <c r="D65" s="5"/>
      <c r="E65" s="36"/>
    </row>
    <row r="66" spans="1:5" s="17" customFormat="1" ht="12.75">
      <c r="A66" s="25"/>
      <c r="B66" s="25"/>
      <c r="C66" s="15"/>
      <c r="D66" s="6"/>
      <c r="E66" s="36"/>
    </row>
    <row r="67" spans="1:5" s="17" customFormat="1" ht="12.75">
      <c r="A67" s="25" t="s">
        <v>104</v>
      </c>
      <c r="B67" s="6"/>
      <c r="C67" s="6"/>
      <c r="D67" s="6"/>
      <c r="E67" s="36"/>
    </row>
    <row r="68" spans="1:5" s="17" customFormat="1" ht="12.75">
      <c r="A68" s="3"/>
      <c r="B68" s="3" t="s">
        <v>105</v>
      </c>
      <c r="C68" s="16"/>
      <c r="D68" s="16"/>
      <c r="E68" s="36"/>
    </row>
    <row r="69" spans="1:5" s="17" customFormat="1" ht="12.75">
      <c r="A69" s="4"/>
      <c r="B69" s="4"/>
      <c r="C69" s="4"/>
      <c r="D69" s="4"/>
      <c r="E69" s="36"/>
    </row>
    <row r="70" spans="1:5" s="17" customFormat="1" ht="12.75">
      <c r="A70" s="4" t="s">
        <v>6</v>
      </c>
      <c r="B70" s="4"/>
      <c r="C70" s="14"/>
      <c r="D70" s="4"/>
      <c r="E70" s="36"/>
    </row>
    <row r="71" spans="1:5" s="17" customFormat="1" ht="12.75">
      <c r="A71" s="4" t="s">
        <v>7</v>
      </c>
      <c r="B71" s="4"/>
      <c r="C71" s="14"/>
      <c r="D71" s="4"/>
      <c r="E71" s="36"/>
    </row>
    <row r="72" spans="1:5" s="17" customFormat="1" ht="12.75">
      <c r="A72" s="4" t="s">
        <v>8</v>
      </c>
      <c r="B72" s="4"/>
      <c r="C72" s="14"/>
      <c r="D72" s="4"/>
      <c r="E72" s="36"/>
    </row>
    <row r="73" spans="1:5" s="17" customFormat="1" ht="12.75">
      <c r="A73" s="4" t="s">
        <v>9</v>
      </c>
      <c r="B73" s="4" t="s">
        <v>10</v>
      </c>
      <c r="C73" s="14"/>
      <c r="D73" s="4"/>
      <c r="E73" s="36"/>
    </row>
    <row r="74" spans="1:5" s="17" customFormat="1" ht="12.75">
      <c r="A74" s="4"/>
      <c r="B74" s="4" t="s">
        <v>11</v>
      </c>
      <c r="C74" s="14"/>
      <c r="D74" s="4"/>
      <c r="E74" s="36"/>
    </row>
    <row r="75" spans="1:5" s="17" customFormat="1" ht="12.75">
      <c r="A75" s="4" t="s">
        <v>12</v>
      </c>
      <c r="B75" s="4"/>
      <c r="C75" s="14"/>
      <c r="D75" s="4"/>
      <c r="E75" s="36"/>
    </row>
    <row r="76" spans="1:5" s="17" customFormat="1" ht="12.75">
      <c r="A76" s="4" t="s">
        <v>13</v>
      </c>
      <c r="B76" s="4"/>
      <c r="C76" s="14"/>
      <c r="D76" s="4"/>
      <c r="E76" s="36"/>
    </row>
    <row r="77" spans="1:5" s="17" customFormat="1" ht="12.75">
      <c r="A77" s="4"/>
      <c r="B77" s="4" t="s">
        <v>10</v>
      </c>
      <c r="C77" s="14"/>
      <c r="D77" s="4"/>
      <c r="E77" s="36"/>
    </row>
    <row r="78" spans="1:5" s="17" customFormat="1" ht="12.75">
      <c r="A78" s="4"/>
      <c r="B78" s="4" t="s">
        <v>11</v>
      </c>
      <c r="C78" s="14">
        <v>7980</v>
      </c>
      <c r="D78" s="4"/>
      <c r="E78" s="36"/>
    </row>
    <row r="79" spans="1:5" s="17" customFormat="1" ht="12.75">
      <c r="A79" s="4" t="s">
        <v>14</v>
      </c>
      <c r="B79" s="4"/>
      <c r="C79" s="14"/>
      <c r="D79" s="4"/>
      <c r="E79" s="36"/>
    </row>
    <row r="80" spans="1:5" s="17" customFormat="1" ht="12.75">
      <c r="A80" s="4" t="s">
        <v>47</v>
      </c>
      <c r="B80" s="4"/>
      <c r="C80" s="14"/>
      <c r="D80" s="4"/>
      <c r="E80" s="36"/>
    </row>
    <row r="81" spans="1:5" s="17" customFormat="1" ht="12.75">
      <c r="A81" s="4" t="s">
        <v>16</v>
      </c>
      <c r="B81" s="4"/>
      <c r="C81" s="14"/>
      <c r="D81" s="4"/>
      <c r="E81" s="36"/>
    </row>
    <row r="82" spans="1:5" s="17" customFormat="1" ht="12.75">
      <c r="A82" s="4"/>
      <c r="B82" s="4" t="s">
        <v>10</v>
      </c>
      <c r="C82" s="14"/>
      <c r="D82" s="4"/>
      <c r="E82" s="36"/>
    </row>
    <row r="83" spans="1:5" s="17" customFormat="1" ht="12.75">
      <c r="A83" s="4"/>
      <c r="B83" s="4" t="s">
        <v>11</v>
      </c>
      <c r="C83" s="14"/>
      <c r="D83" s="4"/>
      <c r="E83" s="36"/>
    </row>
    <row r="84" spans="1:5" s="17" customFormat="1" ht="12.75">
      <c r="A84" s="2" t="s">
        <v>106</v>
      </c>
      <c r="B84" s="2"/>
      <c r="C84" s="7">
        <f>SUM(C70:C83)</f>
        <v>7980</v>
      </c>
      <c r="D84" s="5"/>
      <c r="E84" s="36"/>
    </row>
    <row r="85" spans="1:5" s="17" customFormat="1" ht="12.75">
      <c r="A85" s="25"/>
      <c r="B85" s="25"/>
      <c r="C85" s="15"/>
      <c r="D85" s="6"/>
      <c r="E85" s="36"/>
    </row>
    <row r="86" spans="1:5" s="17" customFormat="1" ht="12.75">
      <c r="A86" s="1"/>
      <c r="B86" s="1"/>
      <c r="C86" s="13"/>
      <c r="D86" s="4"/>
      <c r="E86" s="36"/>
    </row>
    <row r="87" spans="1:5" s="17" customFormat="1" ht="12.75">
      <c r="A87" s="25" t="s">
        <v>107</v>
      </c>
      <c r="B87" s="6"/>
      <c r="C87" s="6"/>
      <c r="D87" s="6"/>
      <c r="E87" s="36"/>
    </row>
    <row r="88" spans="1:5" s="17" customFormat="1" ht="15.75">
      <c r="A88" s="3"/>
      <c r="B88" s="26" t="s">
        <v>109</v>
      </c>
      <c r="C88" s="16"/>
      <c r="D88" s="16"/>
      <c r="E88" s="36"/>
    </row>
    <row r="89" spans="1:5" s="17" customFormat="1" ht="12.75">
      <c r="A89" s="4"/>
      <c r="B89" s="4"/>
      <c r="C89" s="4"/>
      <c r="D89" s="4"/>
      <c r="E89" s="36"/>
    </row>
    <row r="90" spans="1:5" s="17" customFormat="1" ht="12.75">
      <c r="A90" s="4" t="s">
        <v>6</v>
      </c>
      <c r="B90" s="4"/>
      <c r="C90" s="14"/>
      <c r="D90" s="4"/>
      <c r="E90" s="36"/>
    </row>
    <row r="91" spans="1:5" s="17" customFormat="1" ht="12.75">
      <c r="A91" s="4" t="s">
        <v>7</v>
      </c>
      <c r="B91" s="4"/>
      <c r="C91" s="14"/>
      <c r="D91" s="4"/>
      <c r="E91" s="36"/>
    </row>
    <row r="92" spans="1:5" s="17" customFormat="1" ht="12.75">
      <c r="A92" s="4" t="s">
        <v>8</v>
      </c>
      <c r="B92" s="4"/>
      <c r="C92" s="14"/>
      <c r="D92" s="4"/>
      <c r="E92" s="36"/>
    </row>
    <row r="93" spans="1:5" s="17" customFormat="1" ht="12.75">
      <c r="A93" s="4" t="s">
        <v>9</v>
      </c>
      <c r="B93" s="4" t="s">
        <v>10</v>
      </c>
      <c r="C93" s="14"/>
      <c r="D93" s="4"/>
      <c r="E93" s="36"/>
    </row>
    <row r="94" spans="1:5" s="17" customFormat="1" ht="12.75">
      <c r="A94" s="4"/>
      <c r="B94" s="4" t="s">
        <v>11</v>
      </c>
      <c r="C94" s="14"/>
      <c r="D94" s="4"/>
      <c r="E94" s="36"/>
    </row>
    <row r="95" spans="1:5" s="17" customFormat="1" ht="12.75">
      <c r="A95" s="4" t="s">
        <v>12</v>
      </c>
      <c r="B95" s="4"/>
      <c r="C95" s="14"/>
      <c r="D95" s="4"/>
      <c r="E95" s="36"/>
    </row>
    <row r="96" spans="1:5" s="17" customFormat="1" ht="15" customHeight="1">
      <c r="A96" s="4" t="s">
        <v>13</v>
      </c>
      <c r="B96" s="4"/>
      <c r="C96" s="14"/>
      <c r="D96" s="4"/>
      <c r="E96" s="36"/>
    </row>
    <row r="97" spans="1:5" s="17" customFormat="1" ht="10.5" customHeight="1">
      <c r="A97" s="4"/>
      <c r="B97" s="4" t="s">
        <v>10</v>
      </c>
      <c r="C97" s="14"/>
      <c r="D97" s="4"/>
      <c r="E97" s="36"/>
    </row>
    <row r="98" spans="1:5" s="17" customFormat="1" ht="17.25" customHeight="1">
      <c r="A98" s="4"/>
      <c r="B98" s="4" t="s">
        <v>11</v>
      </c>
      <c r="C98" s="14"/>
      <c r="D98" s="4"/>
      <c r="E98" s="36"/>
    </row>
    <row r="99" spans="1:5" s="17" customFormat="1" ht="15" customHeight="1">
      <c r="A99" s="4" t="s">
        <v>14</v>
      </c>
      <c r="B99" s="4"/>
      <c r="C99" s="14"/>
      <c r="D99" s="4"/>
      <c r="E99" s="36"/>
    </row>
    <row r="100" spans="1:5" s="17" customFormat="1" ht="15" customHeight="1">
      <c r="A100" s="4" t="s">
        <v>15</v>
      </c>
      <c r="B100" s="4"/>
      <c r="C100" s="14"/>
      <c r="D100" s="4"/>
      <c r="E100" s="36"/>
    </row>
    <row r="101" spans="1:5" s="17" customFormat="1" ht="15" customHeight="1">
      <c r="A101" s="4" t="s">
        <v>16</v>
      </c>
      <c r="B101" s="4"/>
      <c r="C101" s="14"/>
      <c r="D101" s="4"/>
      <c r="E101" s="36"/>
    </row>
    <row r="102" spans="1:5" s="17" customFormat="1" ht="15" customHeight="1">
      <c r="A102" s="4"/>
      <c r="B102" s="4" t="s">
        <v>10</v>
      </c>
      <c r="C102" s="14"/>
      <c r="D102" s="4"/>
      <c r="E102" s="36"/>
    </row>
    <row r="103" spans="1:5" s="17" customFormat="1" ht="15" customHeight="1">
      <c r="A103" s="4"/>
      <c r="B103" s="4" t="s">
        <v>11</v>
      </c>
      <c r="C103" s="14"/>
      <c r="D103" s="4"/>
      <c r="E103" s="36"/>
    </row>
    <row r="104" spans="1:5" s="17" customFormat="1" ht="15" customHeight="1">
      <c r="A104" s="2" t="s">
        <v>108</v>
      </c>
      <c r="B104" s="2"/>
      <c r="C104" s="7">
        <f>SUM(C90:C103)</f>
        <v>0</v>
      </c>
      <c r="D104" s="5"/>
      <c r="E104" s="36"/>
    </row>
    <row r="105" spans="1:5" s="17" customFormat="1" ht="15" customHeight="1">
      <c r="A105" s="1"/>
      <c r="B105" s="1"/>
      <c r="C105" s="13"/>
      <c r="D105" s="4"/>
      <c r="E105" s="36"/>
    </row>
    <row r="106" spans="1:5" s="17" customFormat="1" ht="15" customHeight="1">
      <c r="A106" s="1"/>
      <c r="B106" s="1"/>
      <c r="C106" s="13"/>
      <c r="D106" s="4"/>
      <c r="E106" s="36"/>
    </row>
    <row r="107" spans="1:5" s="17" customFormat="1" ht="15" customHeight="1">
      <c r="A107" s="25" t="s">
        <v>110</v>
      </c>
      <c r="B107" s="6"/>
      <c r="C107" s="6"/>
      <c r="D107" s="6"/>
      <c r="E107" s="36"/>
    </row>
    <row r="108" spans="1:5" s="17" customFormat="1" ht="15" customHeight="1">
      <c r="A108" s="3"/>
      <c r="B108" s="3" t="s">
        <v>112</v>
      </c>
      <c r="C108" s="16"/>
      <c r="D108" s="16"/>
      <c r="E108" s="36"/>
    </row>
    <row r="109" spans="1:5" s="17" customFormat="1" ht="15" customHeight="1">
      <c r="A109" s="4"/>
      <c r="B109" s="4"/>
      <c r="C109" s="4"/>
      <c r="D109" s="4"/>
      <c r="E109" s="36"/>
    </row>
    <row r="110" spans="1:5" s="17" customFormat="1" ht="15" customHeight="1">
      <c r="A110" s="4" t="s">
        <v>6</v>
      </c>
      <c r="B110" s="4"/>
      <c r="C110" s="14"/>
      <c r="D110" s="4"/>
      <c r="E110" s="36"/>
    </row>
    <row r="111" spans="1:5" s="17" customFormat="1" ht="15" customHeight="1">
      <c r="A111" s="4" t="s">
        <v>7</v>
      </c>
      <c r="B111" s="4"/>
      <c r="C111" s="14"/>
      <c r="D111" s="4"/>
      <c r="E111" s="36"/>
    </row>
    <row r="112" spans="1:5" s="17" customFormat="1" ht="15" customHeight="1">
      <c r="A112" s="4" t="s">
        <v>8</v>
      </c>
      <c r="B112" s="4"/>
      <c r="C112" s="14"/>
      <c r="D112" s="4"/>
      <c r="E112" s="36"/>
    </row>
    <row r="113" spans="1:5" s="17" customFormat="1" ht="15" customHeight="1">
      <c r="A113" s="4" t="s">
        <v>9</v>
      </c>
      <c r="B113" s="4" t="s">
        <v>10</v>
      </c>
      <c r="C113" s="14"/>
      <c r="D113" s="4"/>
      <c r="E113" s="36"/>
    </row>
    <row r="114" spans="1:5" s="17" customFormat="1" ht="15" customHeight="1">
      <c r="A114" s="4"/>
      <c r="B114" s="4" t="s">
        <v>11</v>
      </c>
      <c r="C114" s="14"/>
      <c r="D114" s="4"/>
      <c r="E114" s="36"/>
    </row>
    <row r="115" spans="1:5" s="17" customFormat="1" ht="15" customHeight="1">
      <c r="A115" s="4" t="s">
        <v>12</v>
      </c>
      <c r="B115" s="4"/>
      <c r="C115" s="14"/>
      <c r="D115" s="4"/>
      <c r="E115" s="36"/>
    </row>
    <row r="116" spans="1:5" s="17" customFormat="1" ht="15" customHeight="1">
      <c r="A116" s="4" t="s">
        <v>13</v>
      </c>
      <c r="B116" s="4"/>
      <c r="C116" s="14"/>
      <c r="D116" s="4"/>
      <c r="E116" s="36"/>
    </row>
    <row r="117" spans="1:5" s="17" customFormat="1" ht="15" customHeight="1">
      <c r="A117" s="4"/>
      <c r="B117" s="4" t="s">
        <v>10</v>
      </c>
      <c r="C117" s="14"/>
      <c r="D117" s="4"/>
      <c r="E117" s="36"/>
    </row>
    <row r="118" spans="1:5" s="17" customFormat="1" ht="15.75" customHeight="1">
      <c r="A118" s="4"/>
      <c r="B118" s="4" t="s">
        <v>11</v>
      </c>
      <c r="C118" s="14">
        <v>15200</v>
      </c>
      <c r="D118" s="4"/>
      <c r="E118" s="36"/>
    </row>
    <row r="119" spans="1:5" s="17" customFormat="1" ht="15" customHeight="1">
      <c r="A119" s="4" t="s">
        <v>14</v>
      </c>
      <c r="B119" s="4"/>
      <c r="C119" s="14"/>
      <c r="D119" s="4"/>
      <c r="E119" s="36"/>
    </row>
    <row r="120" spans="1:5" s="17" customFormat="1" ht="15" customHeight="1">
      <c r="A120" s="4" t="s">
        <v>15</v>
      </c>
      <c r="B120" s="4"/>
      <c r="C120" s="14"/>
      <c r="D120" s="4"/>
      <c r="E120" s="36"/>
    </row>
    <row r="121" spans="1:5" s="17" customFormat="1" ht="15" customHeight="1">
      <c r="A121" s="4" t="s">
        <v>16</v>
      </c>
      <c r="B121" s="4"/>
      <c r="C121" s="14"/>
      <c r="D121" s="4"/>
      <c r="E121" s="36"/>
    </row>
    <row r="122" spans="1:5" s="17" customFormat="1" ht="15" customHeight="1">
      <c r="A122" s="4"/>
      <c r="B122" s="4" t="s">
        <v>10</v>
      </c>
      <c r="C122" s="14"/>
      <c r="D122" s="4"/>
      <c r="E122" s="36"/>
    </row>
    <row r="123" spans="1:5" s="17" customFormat="1" ht="15" customHeight="1">
      <c r="A123" s="4"/>
      <c r="B123" s="4" t="s">
        <v>11</v>
      </c>
      <c r="C123" s="14"/>
      <c r="D123" s="4"/>
      <c r="E123" s="36"/>
    </row>
    <row r="124" spans="1:5" s="17" customFormat="1" ht="15" customHeight="1">
      <c r="A124" s="2" t="s">
        <v>111</v>
      </c>
      <c r="B124" s="2"/>
      <c r="C124" s="7">
        <f>SUM(C110:C123)</f>
        <v>15200</v>
      </c>
      <c r="D124" s="5"/>
      <c r="E124" s="36"/>
    </row>
    <row r="125" spans="1:5" s="17" customFormat="1" ht="15" customHeight="1">
      <c r="A125" s="1"/>
      <c r="B125" s="1"/>
      <c r="C125" s="13"/>
      <c r="D125" s="4"/>
      <c r="E125" s="36"/>
    </row>
    <row r="126" s="17" customFormat="1" ht="15" customHeight="1">
      <c r="E126" s="36"/>
    </row>
    <row r="127" spans="1:5" s="17" customFormat="1" ht="15" customHeight="1">
      <c r="A127" s="25" t="s">
        <v>128</v>
      </c>
      <c r="B127" s="6"/>
      <c r="C127" s="6"/>
      <c r="D127" s="6"/>
      <c r="E127" s="36"/>
    </row>
    <row r="128" spans="1:5" s="17" customFormat="1" ht="15" customHeight="1">
      <c r="A128" s="3"/>
      <c r="B128" s="3" t="s">
        <v>141</v>
      </c>
      <c r="C128" s="16"/>
      <c r="D128" s="16"/>
      <c r="E128" s="36"/>
    </row>
    <row r="129" spans="1:5" s="17" customFormat="1" ht="15" customHeight="1">
      <c r="A129" s="4"/>
      <c r="B129" s="4"/>
      <c r="C129" s="4"/>
      <c r="D129" s="4"/>
      <c r="E129" s="36"/>
    </row>
    <row r="130" spans="1:5" s="17" customFormat="1" ht="15" customHeight="1">
      <c r="A130" s="4" t="s">
        <v>6</v>
      </c>
      <c r="B130" s="4"/>
      <c r="C130" s="14"/>
      <c r="D130" s="4"/>
      <c r="E130" s="36"/>
    </row>
    <row r="131" spans="1:5" s="17" customFormat="1" ht="15" customHeight="1">
      <c r="A131" s="4" t="s">
        <v>7</v>
      </c>
      <c r="B131" s="4"/>
      <c r="C131" s="14"/>
      <c r="D131" s="4"/>
      <c r="E131" s="36"/>
    </row>
    <row r="132" spans="1:5" s="17" customFormat="1" ht="15" customHeight="1">
      <c r="A132" s="4" t="s">
        <v>8</v>
      </c>
      <c r="B132" s="4"/>
      <c r="C132" s="14"/>
      <c r="D132" s="4"/>
      <c r="E132" s="36"/>
    </row>
    <row r="133" spans="1:5" s="4" customFormat="1" ht="23.25" customHeight="1">
      <c r="A133" s="4" t="s">
        <v>9</v>
      </c>
      <c r="B133" s="4" t="s">
        <v>10</v>
      </c>
      <c r="C133" s="14"/>
      <c r="E133" s="37"/>
    </row>
    <row r="134" spans="1:5" s="17" customFormat="1" ht="13.5" customHeight="1">
      <c r="A134" s="4"/>
      <c r="B134" s="4" t="s">
        <v>11</v>
      </c>
      <c r="C134" s="14"/>
      <c r="D134" s="4"/>
      <c r="E134" s="36"/>
    </row>
    <row r="135" spans="1:5" s="17" customFormat="1" ht="12.75">
      <c r="A135" s="4" t="s">
        <v>12</v>
      </c>
      <c r="B135" s="4"/>
      <c r="C135" s="14">
        <f>4611309-6019-300000+39661+31055+115673-2956-34740-6157-1882+154992+41643</f>
        <v>4642579</v>
      </c>
      <c r="D135" s="4"/>
      <c r="E135" s="36"/>
    </row>
    <row r="136" spans="1:5" s="17" customFormat="1" ht="12.75">
      <c r="A136" s="4" t="s">
        <v>13</v>
      </c>
      <c r="B136" s="4"/>
      <c r="C136" s="14"/>
      <c r="D136" s="4"/>
      <c r="E136" s="36"/>
    </row>
    <row r="137" spans="1:5" s="17" customFormat="1" ht="12.75">
      <c r="A137" s="4"/>
      <c r="B137" s="4" t="s">
        <v>10</v>
      </c>
      <c r="C137" s="14"/>
      <c r="D137" s="4"/>
      <c r="E137" s="36"/>
    </row>
    <row r="138" spans="1:5" s="17" customFormat="1" ht="12.75">
      <c r="A138" s="4"/>
      <c r="B138" s="4" t="s">
        <v>11</v>
      </c>
      <c r="C138" s="14"/>
      <c r="D138" s="4"/>
      <c r="E138" s="36"/>
    </row>
    <row r="139" spans="1:5" s="17" customFormat="1" ht="12.75">
      <c r="A139" s="4" t="s">
        <v>14</v>
      </c>
      <c r="B139" s="4"/>
      <c r="C139" s="14">
        <f>1387286+144960</f>
        <v>1532246</v>
      </c>
      <c r="D139" s="4"/>
      <c r="E139" s="36"/>
    </row>
    <row r="140" spans="1:5" s="17" customFormat="1" ht="12.75">
      <c r="A140" s="4" t="s">
        <v>15</v>
      </c>
      <c r="B140" s="4"/>
      <c r="C140" s="14"/>
      <c r="D140" s="4"/>
      <c r="E140" s="36"/>
    </row>
    <row r="141" spans="1:5" s="17" customFormat="1" ht="12.75">
      <c r="A141" s="4" t="s">
        <v>16</v>
      </c>
      <c r="B141" s="4"/>
      <c r="C141" s="14"/>
      <c r="D141" s="4"/>
      <c r="E141" s="36"/>
    </row>
    <row r="142" spans="1:5" s="17" customFormat="1" ht="12.75">
      <c r="A142" s="4"/>
      <c r="B142" s="4" t="s">
        <v>10</v>
      </c>
      <c r="C142" s="14"/>
      <c r="D142" s="4"/>
      <c r="E142" s="36"/>
    </row>
    <row r="143" spans="1:5" s="17" customFormat="1" ht="12.75">
      <c r="A143" s="4"/>
      <c r="B143" s="4" t="s">
        <v>11</v>
      </c>
      <c r="C143" s="14"/>
      <c r="D143" s="4"/>
      <c r="E143" s="36"/>
    </row>
    <row r="144" spans="1:5" s="17" customFormat="1" ht="12.75">
      <c r="A144" s="2" t="s">
        <v>142</v>
      </c>
      <c r="B144" s="2"/>
      <c r="C144" s="7">
        <f>SUM(C130:C143)</f>
        <v>6174825</v>
      </c>
      <c r="D144" s="5"/>
      <c r="E144" s="36"/>
    </row>
    <row r="145" spans="1:5" s="17" customFormat="1" ht="12.75">
      <c r="A145" s="1"/>
      <c r="B145" s="1"/>
      <c r="C145" s="13"/>
      <c r="D145" s="4"/>
      <c r="E145" s="36"/>
    </row>
    <row r="146" spans="1:5" s="17" customFormat="1" ht="12.75">
      <c r="A146" s="1"/>
      <c r="B146" s="1"/>
      <c r="C146" s="13"/>
      <c r="D146" s="4"/>
      <c r="E146" s="36"/>
    </row>
    <row r="147" spans="1:5" s="17" customFormat="1" ht="12.75">
      <c r="A147" s="25" t="s">
        <v>113</v>
      </c>
      <c r="B147" s="6"/>
      <c r="C147" s="6"/>
      <c r="D147" s="6"/>
      <c r="E147" s="36"/>
    </row>
    <row r="148" spans="1:5" s="17" customFormat="1" ht="12.75">
      <c r="A148" s="3"/>
      <c r="B148" s="3" t="s">
        <v>115</v>
      </c>
      <c r="C148" s="12"/>
      <c r="D148" s="16"/>
      <c r="E148" s="36"/>
    </row>
    <row r="149" spans="1:5" s="17" customFormat="1" ht="12.75">
      <c r="A149" s="1"/>
      <c r="B149" s="1"/>
      <c r="C149" s="13"/>
      <c r="D149" s="4"/>
      <c r="E149" s="36"/>
    </row>
    <row r="150" spans="1:5" s="17" customFormat="1" ht="12.75">
      <c r="A150" s="4" t="s">
        <v>6</v>
      </c>
      <c r="B150" s="4"/>
      <c r="C150" s="14"/>
      <c r="D150" s="4"/>
      <c r="E150" s="36"/>
    </row>
    <row r="151" spans="1:5" s="17" customFormat="1" ht="12.75">
      <c r="A151" s="4" t="s">
        <v>7</v>
      </c>
      <c r="B151" s="4"/>
      <c r="C151" s="17">
        <v>203625</v>
      </c>
      <c r="D151" s="4"/>
      <c r="E151" s="36"/>
    </row>
    <row r="152" spans="1:5" s="17" customFormat="1" ht="12.75">
      <c r="A152" s="4" t="s">
        <v>8</v>
      </c>
      <c r="B152" s="4"/>
      <c r="C152" s="14"/>
      <c r="D152" s="4"/>
      <c r="E152" s="36"/>
    </row>
    <row r="153" spans="1:5" s="17" customFormat="1" ht="12.75">
      <c r="A153" s="4" t="s">
        <v>9</v>
      </c>
      <c r="B153" s="4" t="s">
        <v>10</v>
      </c>
      <c r="C153" s="14"/>
      <c r="D153" s="4"/>
      <c r="E153" s="36"/>
    </row>
    <row r="154" spans="1:5" s="17" customFormat="1" ht="12.75">
      <c r="A154" s="4"/>
      <c r="B154" s="4" t="s">
        <v>11</v>
      </c>
      <c r="C154" s="14"/>
      <c r="D154" s="4"/>
      <c r="E154" s="36"/>
    </row>
    <row r="155" spans="1:5" s="17" customFormat="1" ht="12.75">
      <c r="A155" s="4" t="s">
        <v>12</v>
      </c>
      <c r="B155" s="4"/>
      <c r="C155" s="14"/>
      <c r="D155" s="4"/>
      <c r="E155" s="36"/>
    </row>
    <row r="156" spans="1:5" s="17" customFormat="1" ht="12.75">
      <c r="A156" s="4" t="s">
        <v>13</v>
      </c>
      <c r="B156" s="4"/>
      <c r="C156" s="14"/>
      <c r="D156" s="4"/>
      <c r="E156" s="36"/>
    </row>
    <row r="157" spans="1:5" s="17" customFormat="1" ht="12.75">
      <c r="A157" s="4"/>
      <c r="B157" s="4" t="s">
        <v>10</v>
      </c>
      <c r="C157" s="14">
        <v>300000</v>
      </c>
      <c r="D157" s="4"/>
      <c r="E157" s="36"/>
    </row>
    <row r="158" spans="1:5" s="17" customFormat="1" ht="12.75">
      <c r="A158" s="4"/>
      <c r="B158" s="4" t="s">
        <v>11</v>
      </c>
      <c r="C158" s="14"/>
      <c r="D158" s="4"/>
      <c r="E158" s="36"/>
    </row>
    <row r="159" spans="1:5" s="17" customFormat="1" ht="12.75">
      <c r="A159" s="4" t="s">
        <v>14</v>
      </c>
      <c r="B159" s="4"/>
      <c r="C159" s="14"/>
      <c r="D159" s="4"/>
      <c r="E159" s="36"/>
    </row>
    <row r="160" spans="1:5" s="17" customFormat="1" ht="12.75">
      <c r="A160" s="4" t="s">
        <v>15</v>
      </c>
      <c r="B160" s="4"/>
      <c r="C160" s="14"/>
      <c r="D160" s="4"/>
      <c r="E160" s="36"/>
    </row>
    <row r="161" spans="1:5" s="17" customFormat="1" ht="12.75">
      <c r="A161" s="4" t="s">
        <v>16</v>
      </c>
      <c r="B161" s="4"/>
      <c r="C161" s="14"/>
      <c r="D161" s="4"/>
      <c r="E161" s="36"/>
    </row>
    <row r="162" spans="1:5" s="17" customFormat="1" ht="12.75">
      <c r="A162" s="4"/>
      <c r="B162" s="4" t="s">
        <v>10</v>
      </c>
      <c r="C162" s="14"/>
      <c r="D162" s="4"/>
      <c r="E162" s="36"/>
    </row>
    <row r="163" spans="1:5" s="17" customFormat="1" ht="12.75">
      <c r="A163" s="4"/>
      <c r="B163" s="4" t="s">
        <v>11</v>
      </c>
      <c r="C163" s="14"/>
      <c r="D163" s="4"/>
      <c r="E163" s="36"/>
    </row>
    <row r="164" spans="1:5" s="17" customFormat="1" ht="12.75">
      <c r="A164" s="2" t="s">
        <v>114</v>
      </c>
      <c r="B164" s="2"/>
      <c r="C164" s="7">
        <f>SUM(C150:C163)</f>
        <v>503625</v>
      </c>
      <c r="D164" s="5"/>
      <c r="E164" s="36"/>
    </row>
    <row r="165" spans="1:5" s="17" customFormat="1" ht="12.75">
      <c r="A165" s="1"/>
      <c r="B165" s="1"/>
      <c r="C165" s="13"/>
      <c r="D165" s="4"/>
      <c r="E165" s="36"/>
    </row>
    <row r="166" spans="1:5" s="17" customFormat="1" ht="12.75">
      <c r="A166" s="1"/>
      <c r="B166" s="1"/>
      <c r="C166" s="13"/>
      <c r="D166" s="4"/>
      <c r="E166" s="36"/>
    </row>
    <row r="167" spans="1:5" s="17" customFormat="1" ht="12.75">
      <c r="A167" s="25" t="s">
        <v>116</v>
      </c>
      <c r="B167" s="6"/>
      <c r="C167" s="6"/>
      <c r="D167" s="6"/>
      <c r="E167" s="36"/>
    </row>
    <row r="168" spans="1:5" s="17" customFormat="1" ht="12.75">
      <c r="A168" s="3"/>
      <c r="B168" s="3" t="s">
        <v>118</v>
      </c>
      <c r="C168" s="12"/>
      <c r="D168" s="16"/>
      <c r="E168" s="36"/>
    </row>
    <row r="169" spans="1:5" s="17" customFormat="1" ht="12.75">
      <c r="A169" s="1"/>
      <c r="B169" s="1"/>
      <c r="C169" s="13"/>
      <c r="D169" s="4"/>
      <c r="E169" s="36"/>
    </row>
    <row r="170" spans="1:5" s="17" customFormat="1" ht="12.75">
      <c r="A170" s="4" t="s">
        <v>6</v>
      </c>
      <c r="B170" s="4"/>
      <c r="C170" s="14">
        <v>313743</v>
      </c>
      <c r="D170" s="4"/>
      <c r="E170" s="36"/>
    </row>
    <row r="171" spans="1:5" s="17" customFormat="1" ht="12.75">
      <c r="A171" s="4" t="s">
        <v>7</v>
      </c>
      <c r="B171" s="4"/>
      <c r="C171" s="14">
        <v>662677</v>
      </c>
      <c r="D171" s="4"/>
      <c r="E171" s="36"/>
    </row>
    <row r="172" spans="1:5" s="17" customFormat="1" ht="12.75">
      <c r="A172" s="4" t="s">
        <v>8</v>
      </c>
      <c r="B172" s="4"/>
      <c r="C172" s="14"/>
      <c r="D172" s="4"/>
      <c r="E172" s="36"/>
    </row>
    <row r="173" spans="1:5" s="17" customFormat="1" ht="12.75">
      <c r="A173" s="4" t="s">
        <v>9</v>
      </c>
      <c r="B173" s="4" t="s">
        <v>10</v>
      </c>
      <c r="C173" s="14"/>
      <c r="D173" s="4"/>
      <c r="E173" s="36"/>
    </row>
    <row r="174" spans="1:5" s="17" customFormat="1" ht="12.75">
      <c r="A174" s="4"/>
      <c r="B174" s="4" t="s">
        <v>11</v>
      </c>
      <c r="C174" s="14"/>
      <c r="D174" s="4"/>
      <c r="E174" s="36"/>
    </row>
    <row r="175" spans="1:5" s="17" customFormat="1" ht="12.75">
      <c r="A175" s="4" t="s">
        <v>12</v>
      </c>
      <c r="B175" s="4"/>
      <c r="C175" s="14"/>
      <c r="D175" s="4"/>
      <c r="E175" s="36"/>
    </row>
    <row r="176" spans="1:5" s="17" customFormat="1" ht="12.75">
      <c r="A176" s="4" t="s">
        <v>13</v>
      </c>
      <c r="B176" s="4"/>
      <c r="C176" s="14"/>
      <c r="D176" s="4"/>
      <c r="E176" s="36"/>
    </row>
    <row r="177" spans="1:5" s="17" customFormat="1" ht="12.75">
      <c r="A177" s="4"/>
      <c r="B177" s="4" t="s">
        <v>10</v>
      </c>
      <c r="C177" s="14"/>
      <c r="D177" s="4"/>
      <c r="E177" s="36"/>
    </row>
    <row r="178" spans="1:5" s="17" customFormat="1" ht="12.75">
      <c r="A178" s="4"/>
      <c r="B178" s="4" t="s">
        <v>11</v>
      </c>
      <c r="D178" s="4"/>
      <c r="E178" s="36"/>
    </row>
    <row r="179" spans="1:5" s="17" customFormat="1" ht="12.75">
      <c r="A179" s="4" t="s">
        <v>14</v>
      </c>
      <c r="B179" s="4"/>
      <c r="C179" s="14"/>
      <c r="D179" s="4"/>
      <c r="E179" s="36"/>
    </row>
    <row r="180" spans="1:5" s="17" customFormat="1" ht="12.75">
      <c r="A180" s="4" t="s">
        <v>15</v>
      </c>
      <c r="B180" s="4"/>
      <c r="C180" s="14"/>
      <c r="D180" s="4"/>
      <c r="E180" s="36"/>
    </row>
    <row r="181" spans="1:5" s="17" customFormat="1" ht="12.75">
      <c r="A181" s="4" t="s">
        <v>16</v>
      </c>
      <c r="B181" s="4"/>
      <c r="C181" s="14"/>
      <c r="D181" s="4"/>
      <c r="E181" s="36"/>
    </row>
    <row r="182" spans="1:5" s="17" customFormat="1" ht="12.75">
      <c r="A182" s="4"/>
      <c r="B182" s="4" t="s">
        <v>10</v>
      </c>
      <c r="C182" s="14"/>
      <c r="D182" s="4"/>
      <c r="E182" s="36"/>
    </row>
    <row r="183" spans="1:5" s="17" customFormat="1" ht="12.75">
      <c r="A183" s="4"/>
      <c r="B183" s="4" t="s">
        <v>11</v>
      </c>
      <c r="C183" s="14"/>
      <c r="D183" s="4"/>
      <c r="E183" s="36"/>
    </row>
    <row r="184" spans="1:5" s="17" customFormat="1" ht="12.75">
      <c r="A184" s="2" t="s">
        <v>117</v>
      </c>
      <c r="B184" s="2"/>
      <c r="C184" s="7">
        <f>SUM(C170:C183)</f>
        <v>976420</v>
      </c>
      <c r="D184" s="5"/>
      <c r="E184" s="36"/>
    </row>
    <row r="185" spans="1:5" s="17" customFormat="1" ht="12.75">
      <c r="A185" s="1"/>
      <c r="B185" s="1"/>
      <c r="C185" s="13"/>
      <c r="D185" s="4"/>
      <c r="E185" s="36"/>
    </row>
    <row r="186" spans="1:5" s="17" customFormat="1" ht="12.75">
      <c r="A186" s="1"/>
      <c r="B186" s="1"/>
      <c r="C186" s="13"/>
      <c r="D186" s="4"/>
      <c r="E186" s="36"/>
    </row>
    <row r="187" spans="1:5" s="17" customFormat="1" ht="12.75">
      <c r="A187" s="25" t="s">
        <v>119</v>
      </c>
      <c r="B187" s="6"/>
      <c r="C187" s="6"/>
      <c r="D187" s="6"/>
      <c r="E187" s="36"/>
    </row>
    <row r="188" spans="1:5" s="17" customFormat="1" ht="12.75">
      <c r="A188" s="3"/>
      <c r="B188" s="3" t="s">
        <v>120</v>
      </c>
      <c r="C188" s="16"/>
      <c r="D188" s="16"/>
      <c r="E188" s="36"/>
    </row>
    <row r="189" spans="1:5" s="17" customFormat="1" ht="12.75">
      <c r="A189" s="4"/>
      <c r="B189" s="4"/>
      <c r="C189" s="4"/>
      <c r="D189" s="4"/>
      <c r="E189" s="36"/>
    </row>
    <row r="190" spans="1:5" s="17" customFormat="1" ht="12.75">
      <c r="A190" s="4" t="s">
        <v>6</v>
      </c>
      <c r="B190" s="4"/>
      <c r="C190" s="14"/>
      <c r="D190" s="4"/>
      <c r="E190" s="36"/>
    </row>
    <row r="191" spans="1:5" s="17" customFormat="1" ht="12.75">
      <c r="A191" s="4" t="s">
        <v>7</v>
      </c>
      <c r="B191" s="4"/>
      <c r="C191" s="14">
        <v>402705</v>
      </c>
      <c r="D191" s="4"/>
      <c r="E191" s="36"/>
    </row>
    <row r="192" spans="1:5" s="17" customFormat="1" ht="12.75">
      <c r="A192" s="4" t="s">
        <v>8</v>
      </c>
      <c r="B192" s="4"/>
      <c r="C192" s="14"/>
      <c r="D192" s="4"/>
      <c r="E192" s="36"/>
    </row>
    <row r="193" spans="1:5" s="17" customFormat="1" ht="12.75">
      <c r="A193" s="4" t="s">
        <v>9</v>
      </c>
      <c r="B193" s="4" t="s">
        <v>10</v>
      </c>
      <c r="C193" s="14"/>
      <c r="D193" s="4"/>
      <c r="E193" s="36"/>
    </row>
    <row r="194" spans="1:5" s="17" customFormat="1" ht="12.75">
      <c r="A194" s="4"/>
      <c r="B194" s="4" t="s">
        <v>11</v>
      </c>
      <c r="C194" s="14"/>
      <c r="D194" s="4"/>
      <c r="E194" s="36"/>
    </row>
    <row r="195" spans="1:5" s="17" customFormat="1" ht="12.75">
      <c r="A195" s="4" t="s">
        <v>12</v>
      </c>
      <c r="B195" s="4"/>
      <c r="C195" s="14"/>
      <c r="D195" s="4"/>
      <c r="E195" s="36"/>
    </row>
    <row r="196" spans="1:5" s="17" customFormat="1" ht="12.75">
      <c r="A196" s="4" t="s">
        <v>13</v>
      </c>
      <c r="B196" s="4"/>
      <c r="C196" s="14"/>
      <c r="D196" s="4"/>
      <c r="E196" s="36"/>
    </row>
    <row r="197" spans="1:5" s="17" customFormat="1" ht="12.75">
      <c r="A197" s="4"/>
      <c r="B197" s="4" t="s">
        <v>10</v>
      </c>
      <c r="C197" s="14"/>
      <c r="D197" s="4"/>
      <c r="E197" s="36"/>
    </row>
    <row r="198" spans="1:5" s="17" customFormat="1" ht="12.75">
      <c r="A198" s="4"/>
      <c r="B198" s="4" t="s">
        <v>11</v>
      </c>
      <c r="C198" s="14"/>
      <c r="D198" s="4"/>
      <c r="E198" s="36"/>
    </row>
    <row r="199" spans="1:5" s="17" customFormat="1" ht="12.75">
      <c r="A199" s="4" t="s">
        <v>14</v>
      </c>
      <c r="B199" s="4"/>
      <c r="C199" s="14"/>
      <c r="D199" s="4"/>
      <c r="E199" s="36"/>
    </row>
    <row r="200" spans="1:5" s="17" customFormat="1" ht="12.75">
      <c r="A200" s="4" t="s">
        <v>15</v>
      </c>
      <c r="B200" s="4"/>
      <c r="C200" s="14"/>
      <c r="D200" s="4"/>
      <c r="E200" s="36"/>
    </row>
    <row r="201" spans="1:5" s="17" customFormat="1" ht="12.75">
      <c r="A201" s="4" t="s">
        <v>16</v>
      </c>
      <c r="B201" s="4"/>
      <c r="C201" s="14"/>
      <c r="D201" s="4"/>
      <c r="E201" s="36"/>
    </row>
    <row r="202" spans="1:5" s="17" customFormat="1" ht="12.75">
      <c r="A202" s="4"/>
      <c r="B202" s="4" t="s">
        <v>10</v>
      </c>
      <c r="C202" s="14"/>
      <c r="D202" s="4"/>
      <c r="E202" s="36"/>
    </row>
    <row r="203" spans="1:5" s="17" customFormat="1" ht="12.75">
      <c r="A203" s="4"/>
      <c r="B203" s="4" t="s">
        <v>11</v>
      </c>
      <c r="C203" s="14"/>
      <c r="D203" s="4"/>
      <c r="E203" s="36"/>
    </row>
    <row r="204" spans="1:5" s="17" customFormat="1" ht="12.75">
      <c r="A204" s="2" t="s">
        <v>121</v>
      </c>
      <c r="B204" s="2"/>
      <c r="C204" s="7">
        <f>SUM(C190:C203)</f>
        <v>402705</v>
      </c>
      <c r="D204" s="5"/>
      <c r="E204" s="36"/>
    </row>
    <row r="205" spans="1:5" s="19" customFormat="1" ht="18.75">
      <c r="A205" s="25"/>
      <c r="B205" s="25"/>
      <c r="C205" s="15"/>
      <c r="D205" s="6"/>
      <c r="E205" s="38"/>
    </row>
    <row r="206" spans="1:5" s="17" customFormat="1" ht="12.75">
      <c r="A206" s="3"/>
      <c r="B206" s="3"/>
      <c r="C206" s="12"/>
      <c r="D206" s="16"/>
      <c r="E206" s="36"/>
    </row>
    <row r="207" spans="1:5" ht="18.75">
      <c r="A207" s="2"/>
      <c r="B207" s="2" t="s">
        <v>52</v>
      </c>
      <c r="C207" s="5"/>
      <c r="D207" s="5"/>
      <c r="E207" s="29"/>
    </row>
    <row r="208" spans="1:5" ht="18.75">
      <c r="A208" s="4"/>
      <c r="B208" s="4"/>
      <c r="C208" s="4"/>
      <c r="D208" s="4"/>
      <c r="E208" s="29"/>
    </row>
    <row r="209" spans="1:5" ht="18.75">
      <c r="A209" s="4" t="s">
        <v>6</v>
      </c>
      <c r="B209" s="4"/>
      <c r="C209" s="14">
        <f aca="true" t="shared" si="0" ref="C209:C222">SUM(C190,C170,C150,C130,C110,C51,C31,C11,C90,C70)</f>
        <v>539461</v>
      </c>
      <c r="D209" s="4"/>
      <c r="E209" s="29"/>
    </row>
    <row r="210" spans="1:5" s="17" customFormat="1" ht="12.75">
      <c r="A210" s="4" t="s">
        <v>7</v>
      </c>
      <c r="B210" s="4"/>
      <c r="C210" s="14">
        <f t="shared" si="0"/>
        <v>1269007</v>
      </c>
      <c r="D210" s="4"/>
      <c r="E210" s="36"/>
    </row>
    <row r="211" spans="1:5" s="17" customFormat="1" ht="12.75">
      <c r="A211" s="4" t="s">
        <v>8</v>
      </c>
      <c r="B211" s="4"/>
      <c r="C211" s="14">
        <f t="shared" si="0"/>
        <v>0</v>
      </c>
      <c r="D211" s="4"/>
      <c r="E211" s="36"/>
    </row>
    <row r="212" spans="1:5" s="17" customFormat="1" ht="12.75">
      <c r="A212" s="4" t="s">
        <v>9</v>
      </c>
      <c r="B212" s="4" t="s">
        <v>10</v>
      </c>
      <c r="C212" s="14">
        <f t="shared" si="0"/>
        <v>0</v>
      </c>
      <c r="D212" s="4"/>
      <c r="E212" s="36"/>
    </row>
    <row r="213" spans="1:5" s="17" customFormat="1" ht="12.75">
      <c r="A213" s="4"/>
      <c r="B213" s="4" t="s">
        <v>11</v>
      </c>
      <c r="C213" s="14">
        <f t="shared" si="0"/>
        <v>0</v>
      </c>
      <c r="D213" s="4"/>
      <c r="E213" s="36"/>
    </row>
    <row r="214" spans="1:5" s="17" customFormat="1" ht="12.75">
      <c r="A214" s="4" t="s">
        <v>12</v>
      </c>
      <c r="B214" s="4"/>
      <c r="C214" s="14">
        <f t="shared" si="0"/>
        <v>4642579</v>
      </c>
      <c r="D214" s="4"/>
      <c r="E214" s="36"/>
    </row>
    <row r="215" spans="1:5" s="17" customFormat="1" ht="12.75">
      <c r="A215" s="4" t="s">
        <v>13</v>
      </c>
      <c r="B215" s="4"/>
      <c r="C215" s="14">
        <f t="shared" si="0"/>
        <v>0</v>
      </c>
      <c r="D215" s="4"/>
      <c r="E215" s="36"/>
    </row>
    <row r="216" spans="1:5" s="17" customFormat="1" ht="12.75">
      <c r="A216" s="4"/>
      <c r="B216" s="4" t="s">
        <v>10</v>
      </c>
      <c r="C216" s="14">
        <f t="shared" si="0"/>
        <v>329683</v>
      </c>
      <c r="D216" s="4"/>
      <c r="E216" s="36"/>
    </row>
    <row r="217" spans="1:5" s="17" customFormat="1" ht="12.75">
      <c r="A217" s="4"/>
      <c r="B217" s="4" t="s">
        <v>11</v>
      </c>
      <c r="C217" s="14">
        <f t="shared" si="0"/>
        <v>415215</v>
      </c>
      <c r="D217" s="4"/>
      <c r="E217" s="36"/>
    </row>
    <row r="218" spans="1:5" s="17" customFormat="1" ht="12.75">
      <c r="A218" s="4" t="s">
        <v>14</v>
      </c>
      <c r="B218" s="4"/>
      <c r="C218" s="14">
        <f t="shared" si="0"/>
        <v>1532246</v>
      </c>
      <c r="D218" s="4"/>
      <c r="E218" s="36"/>
    </row>
    <row r="219" spans="1:5" s="17" customFormat="1" ht="12.75">
      <c r="A219" s="4" t="s">
        <v>15</v>
      </c>
      <c r="B219" s="4"/>
      <c r="C219" s="14">
        <f t="shared" si="0"/>
        <v>1840000</v>
      </c>
      <c r="D219" s="4"/>
      <c r="E219" s="36"/>
    </row>
    <row r="220" spans="1:5" s="17" customFormat="1" ht="12.75">
      <c r="A220" s="4" t="s">
        <v>16</v>
      </c>
      <c r="B220" s="4"/>
      <c r="C220" s="14">
        <f t="shared" si="0"/>
        <v>0</v>
      </c>
      <c r="D220" s="4"/>
      <c r="E220" s="36"/>
    </row>
    <row r="221" spans="1:5" s="17" customFormat="1" ht="12.75">
      <c r="A221" s="4"/>
      <c r="B221" s="4" t="s">
        <v>10</v>
      </c>
      <c r="C221" s="14">
        <f t="shared" si="0"/>
        <v>9803510</v>
      </c>
      <c r="D221" s="4"/>
      <c r="E221" s="36"/>
    </row>
    <row r="222" spans="1:5" s="17" customFormat="1" ht="12.75">
      <c r="A222" s="4"/>
      <c r="B222" s="4" t="s">
        <v>11</v>
      </c>
      <c r="C222" s="14">
        <f t="shared" si="0"/>
        <v>1788416</v>
      </c>
      <c r="D222" s="4"/>
      <c r="E222" s="36"/>
    </row>
    <row r="223" spans="1:5" s="17" customFormat="1" ht="12.75">
      <c r="A223" s="2" t="s">
        <v>58</v>
      </c>
      <c r="B223" s="2"/>
      <c r="C223" s="24">
        <f>SUM(C209:C222)</f>
        <v>22160117</v>
      </c>
      <c r="D223" s="5"/>
      <c r="E223" s="36"/>
    </row>
    <row r="224" spans="1:5" s="17" customFormat="1" ht="13.5" thickBot="1">
      <c r="A224" s="25"/>
      <c r="B224" s="1"/>
      <c r="C224" s="13"/>
      <c r="D224" s="6"/>
      <c r="E224" s="36"/>
    </row>
    <row r="225" spans="1:5" s="17" customFormat="1" ht="19.5" thickBot="1">
      <c r="A225" s="39" t="s">
        <v>19</v>
      </c>
      <c r="B225" s="40"/>
      <c r="C225" s="18">
        <f>SUM(C204,C184,C164,C144,C124,C65,C45,C25,C104,C84)</f>
        <v>22160117</v>
      </c>
      <c r="D225" s="41"/>
      <c r="E225" s="36"/>
    </row>
    <row r="226" s="17" customFormat="1" ht="12.75">
      <c r="E226" s="36"/>
    </row>
    <row r="227" s="17" customFormat="1" ht="12.75">
      <c r="E227" s="36"/>
    </row>
    <row r="228" s="17" customFormat="1" ht="12.75">
      <c r="E228" s="36"/>
    </row>
    <row r="229" s="17" customFormat="1" ht="12.75">
      <c r="E229" s="36"/>
    </row>
    <row r="230" s="17" customFormat="1" ht="12.75">
      <c r="E230" s="36"/>
    </row>
    <row r="231" s="17" customFormat="1" ht="12.75">
      <c r="E231" s="36"/>
    </row>
    <row r="232" s="17" customFormat="1" ht="12.75">
      <c r="E232" s="36"/>
    </row>
    <row r="233" s="17" customFormat="1" ht="12.75">
      <c r="E233" s="36"/>
    </row>
    <row r="234" s="17" customFormat="1" ht="12.75">
      <c r="E234" s="36"/>
    </row>
    <row r="235" s="17" customFormat="1" ht="12.75">
      <c r="E235" s="36"/>
    </row>
    <row r="236" spans="2:5" s="17" customFormat="1" ht="18.75">
      <c r="B236" s="19"/>
      <c r="E236" s="36"/>
    </row>
    <row r="237" spans="1:5" s="17" customFormat="1" ht="18.75">
      <c r="A237" s="19"/>
      <c r="C237" s="19"/>
      <c r="D237" s="19"/>
      <c r="E237" s="36"/>
    </row>
    <row r="238" spans="2:5" s="17" customFormat="1" ht="15.75">
      <c r="B238" s="9"/>
      <c r="D238" s="4"/>
      <c r="E238" s="36"/>
    </row>
    <row r="239" spans="1:5" s="17" customFormat="1" ht="15.75">
      <c r="A239" s="9"/>
      <c r="B239" s="9"/>
      <c r="C239" s="9"/>
      <c r="D239" s="9"/>
      <c r="E239" s="36"/>
    </row>
    <row r="240" spans="1:5" s="17" customFormat="1" ht="15.75">
      <c r="A240" s="9"/>
      <c r="B240" s="9"/>
      <c r="C240" s="9"/>
      <c r="D240" s="9"/>
      <c r="E240" s="36"/>
    </row>
    <row r="241" spans="1:5" s="17" customFormat="1" ht="15.75">
      <c r="A241" s="9"/>
      <c r="C241" s="9"/>
      <c r="D241" s="9"/>
      <c r="E241" s="36"/>
    </row>
    <row r="242" s="17" customFormat="1" ht="12.75">
      <c r="E242" s="36"/>
    </row>
    <row r="243" s="17" customFormat="1" ht="12.75">
      <c r="E243" s="36"/>
    </row>
    <row r="244" s="17" customFormat="1" ht="12.75">
      <c r="E244" s="36"/>
    </row>
    <row r="245" s="17" customFormat="1" ht="12.75">
      <c r="E245" s="36"/>
    </row>
    <row r="246" s="17" customFormat="1" ht="12.75">
      <c r="E246" s="36"/>
    </row>
    <row r="247" s="17" customFormat="1" ht="12.75">
      <c r="E247" s="36"/>
    </row>
    <row r="248" s="17" customFormat="1" ht="12.75">
      <c r="E248" s="36"/>
    </row>
    <row r="249" s="17" customFormat="1" ht="12.75">
      <c r="E249" s="36"/>
    </row>
    <row r="250" s="17" customFormat="1" ht="12.75">
      <c r="E250" s="36"/>
    </row>
    <row r="251" s="17" customFormat="1" ht="12.75">
      <c r="E251" s="36"/>
    </row>
    <row r="252" s="17" customFormat="1" ht="12.75">
      <c r="E252" s="36"/>
    </row>
    <row r="253" s="17" customFormat="1" ht="12.75">
      <c r="E253" s="36"/>
    </row>
    <row r="254" s="17" customFormat="1" ht="12.75">
      <c r="E254" s="36"/>
    </row>
    <row r="255" s="17" customFormat="1" ht="12.75">
      <c r="E255" s="36"/>
    </row>
    <row r="256" s="17" customFormat="1" ht="12.75">
      <c r="E256" s="36"/>
    </row>
    <row r="257" s="17" customFormat="1" ht="12.75">
      <c r="E257" s="36"/>
    </row>
    <row r="258" s="17" customFormat="1" ht="12.75">
      <c r="E258" s="36"/>
    </row>
    <row r="259" s="17" customFormat="1" ht="12.75">
      <c r="E259" s="36"/>
    </row>
    <row r="260" s="17" customFormat="1" ht="12.75">
      <c r="E260" s="36"/>
    </row>
    <row r="261" s="17" customFormat="1" ht="12.75">
      <c r="E261" s="36"/>
    </row>
    <row r="262" s="17" customFormat="1" ht="12.75">
      <c r="E262" s="36"/>
    </row>
    <row r="263" s="17" customFormat="1" ht="12.75">
      <c r="E263" s="36"/>
    </row>
    <row r="264" s="17" customFormat="1" ht="12.75">
      <c r="E264" s="36"/>
    </row>
    <row r="265" s="17" customFormat="1" ht="12.75">
      <c r="E265" s="36"/>
    </row>
    <row r="266" s="17" customFormat="1" ht="12.75">
      <c r="E266" s="36"/>
    </row>
    <row r="267" s="17" customFormat="1" ht="12.75">
      <c r="E267" s="36"/>
    </row>
    <row r="268" s="17" customFormat="1" ht="12.75">
      <c r="E268" s="36"/>
    </row>
    <row r="269" s="17" customFormat="1" ht="12.75">
      <c r="E269" s="36"/>
    </row>
    <row r="270" s="17" customFormat="1" ht="12.75">
      <c r="E270" s="36"/>
    </row>
    <row r="271" s="17" customFormat="1" ht="12.75">
      <c r="E271" s="36"/>
    </row>
    <row r="272" s="17" customFormat="1" ht="12.75">
      <c r="E272" s="36"/>
    </row>
    <row r="273" s="17" customFormat="1" ht="12.75">
      <c r="E273" s="36"/>
    </row>
    <row r="274" s="17" customFormat="1" ht="12.75">
      <c r="E274" s="37"/>
    </row>
    <row r="275" s="17" customFormat="1" ht="12.75">
      <c r="E275" s="37"/>
    </row>
    <row r="276" s="17" customFormat="1" ht="12.75">
      <c r="E276" s="37"/>
    </row>
    <row r="277" s="17" customFormat="1" ht="12.75">
      <c r="E277" s="37"/>
    </row>
    <row r="278" s="17" customFormat="1" ht="9" customHeight="1">
      <c r="E278" s="37"/>
    </row>
    <row r="279" s="17" customFormat="1" ht="12.75">
      <c r="E279" s="37"/>
    </row>
    <row r="280" s="17" customFormat="1" ht="12.75">
      <c r="E280" s="37"/>
    </row>
    <row r="281" s="17" customFormat="1" ht="10.5" customHeight="1">
      <c r="E281" s="37"/>
    </row>
    <row r="282" s="17" customFormat="1" ht="12.75">
      <c r="E282" s="37"/>
    </row>
    <row r="283" s="17" customFormat="1" ht="12.75">
      <c r="E283" s="37"/>
    </row>
    <row r="284" s="17" customFormat="1" ht="12.75">
      <c r="E284" s="37"/>
    </row>
    <row r="285" s="17" customFormat="1" ht="12.75">
      <c r="E285" s="37"/>
    </row>
    <row r="286" s="17" customFormat="1" ht="12.75">
      <c r="E286" s="37"/>
    </row>
    <row r="287" s="17" customFormat="1" ht="12.75">
      <c r="E287" s="37"/>
    </row>
    <row r="288" s="17" customFormat="1" ht="12.75">
      <c r="E288" s="37"/>
    </row>
    <row r="289" s="17" customFormat="1" ht="12.75">
      <c r="E289" s="37"/>
    </row>
    <row r="290" s="17" customFormat="1" ht="12.75">
      <c r="E290" s="37"/>
    </row>
    <row r="291" s="17" customFormat="1" ht="12.75">
      <c r="E291" s="37"/>
    </row>
    <row r="292" s="17" customFormat="1" ht="12.75">
      <c r="E292" s="37"/>
    </row>
    <row r="293" s="17" customFormat="1" ht="12.75">
      <c r="E293" s="36"/>
    </row>
    <row r="294" s="17" customFormat="1" ht="12.75">
      <c r="E294" s="36"/>
    </row>
    <row r="295" s="17" customFormat="1" ht="12.75">
      <c r="E295" s="36"/>
    </row>
    <row r="296" s="17" customFormat="1" ht="12.75">
      <c r="E296" s="36"/>
    </row>
    <row r="297" s="17" customFormat="1" ht="12.75">
      <c r="E297" s="36"/>
    </row>
    <row r="298" s="17" customFormat="1" ht="12.75">
      <c r="E298" s="36"/>
    </row>
    <row r="299" s="17" customFormat="1" ht="12.75">
      <c r="E299" s="36"/>
    </row>
    <row r="300" s="17" customFormat="1" ht="12.75">
      <c r="E300" s="36"/>
    </row>
    <row r="301" s="17" customFormat="1" ht="12.75">
      <c r="E301" s="36"/>
    </row>
    <row r="302" s="17" customFormat="1" ht="12.75">
      <c r="E302" s="36"/>
    </row>
    <row r="303" s="17" customFormat="1" ht="12.75">
      <c r="E303" s="36"/>
    </row>
    <row r="304" s="17" customFormat="1" ht="12.75">
      <c r="E304" s="36"/>
    </row>
    <row r="305" s="17" customFormat="1" ht="12.75">
      <c r="E305" s="36"/>
    </row>
    <row r="306" s="17" customFormat="1" ht="12.75">
      <c r="E306" s="36"/>
    </row>
    <row r="307" s="17" customFormat="1" ht="12.75">
      <c r="E307" s="36"/>
    </row>
    <row r="308" s="17" customFormat="1" ht="12.75">
      <c r="E308" s="36"/>
    </row>
    <row r="309" s="17" customFormat="1" ht="12.75">
      <c r="E309" s="36"/>
    </row>
    <row r="310" s="17" customFormat="1" ht="12.75">
      <c r="E310" s="36"/>
    </row>
    <row r="311" s="17" customFormat="1" ht="12.75">
      <c r="E311" s="36"/>
    </row>
    <row r="312" s="17" customFormat="1" ht="12.75">
      <c r="E312" s="36"/>
    </row>
    <row r="313" s="17" customFormat="1" ht="12.75">
      <c r="E313" s="36"/>
    </row>
    <row r="314" s="17" customFormat="1" ht="12.75">
      <c r="E314" s="36"/>
    </row>
    <row r="315" s="17" customFormat="1" ht="12.75">
      <c r="E315" s="36"/>
    </row>
    <row r="316" s="17" customFormat="1" ht="12.75">
      <c r="E316" s="36"/>
    </row>
    <row r="317" s="17" customFormat="1" ht="12.75">
      <c r="E317" s="36"/>
    </row>
    <row r="318" s="17" customFormat="1" ht="12.75">
      <c r="E318" s="36"/>
    </row>
    <row r="319" s="17" customFormat="1" ht="12.75">
      <c r="E319" s="36"/>
    </row>
    <row r="320" s="17" customFormat="1" ht="12.75">
      <c r="E320" s="36"/>
    </row>
    <row r="321" s="17" customFormat="1" ht="12.75">
      <c r="E321" s="36"/>
    </row>
    <row r="322" s="17" customFormat="1" ht="12.75">
      <c r="E322" s="36"/>
    </row>
    <row r="323" s="17" customFormat="1" ht="12.75">
      <c r="E323" s="36"/>
    </row>
    <row r="324" s="17" customFormat="1" ht="12.75">
      <c r="E324" s="36"/>
    </row>
    <row r="325" spans="1:5" ht="18.75">
      <c r="A325" s="17"/>
      <c r="B325" s="17"/>
      <c r="C325" s="17"/>
      <c r="D325" s="17"/>
      <c r="E325" s="29"/>
    </row>
    <row r="326" spans="1:5" ht="18.75">
      <c r="A326" s="17"/>
      <c r="B326" s="17"/>
      <c r="C326" s="17"/>
      <c r="D326" s="17"/>
      <c r="E326" s="29"/>
    </row>
    <row r="327" spans="1:5" ht="18.75">
      <c r="A327" s="17"/>
      <c r="B327" s="17"/>
      <c r="C327" s="17"/>
      <c r="D327" s="17"/>
      <c r="E327" s="29"/>
    </row>
    <row r="328" s="17" customFormat="1" ht="12.75">
      <c r="E328" s="36"/>
    </row>
    <row r="329" s="17" customFormat="1" ht="12.75">
      <c r="E329" s="36"/>
    </row>
    <row r="330" s="17" customFormat="1" ht="12.75">
      <c r="E330" s="36"/>
    </row>
    <row r="331" s="17" customFormat="1" ht="12.75">
      <c r="E331" s="36"/>
    </row>
    <row r="332" s="17" customFormat="1" ht="12.75">
      <c r="E332" s="36"/>
    </row>
    <row r="333" s="17" customFormat="1" ht="12.75">
      <c r="E333" s="36"/>
    </row>
    <row r="334" s="17" customFormat="1" ht="12.75">
      <c r="E334" s="36"/>
    </row>
    <row r="335" s="17" customFormat="1" ht="12.75">
      <c r="E335" s="36"/>
    </row>
    <row r="336" s="17" customFormat="1" ht="12.75">
      <c r="E336" s="36"/>
    </row>
    <row r="337" s="17" customFormat="1" ht="12.75">
      <c r="E337" s="36"/>
    </row>
    <row r="338" s="17" customFormat="1" ht="12.75">
      <c r="E338" s="36"/>
    </row>
    <row r="339" s="17" customFormat="1" ht="12.75">
      <c r="E339" s="36"/>
    </row>
    <row r="340" s="17" customFormat="1" ht="12.75">
      <c r="E340" s="36"/>
    </row>
    <row r="341" s="17" customFormat="1" ht="12.75">
      <c r="E341" s="36"/>
    </row>
    <row r="342" s="17" customFormat="1" ht="12.75">
      <c r="E342" s="36"/>
    </row>
    <row r="343" s="17" customFormat="1" ht="12.75">
      <c r="E343" s="36"/>
    </row>
    <row r="344" s="17" customFormat="1" ht="12.75">
      <c r="E344" s="36"/>
    </row>
    <row r="345" s="17" customFormat="1" ht="12.75">
      <c r="E345" s="36"/>
    </row>
    <row r="346" s="17" customFormat="1" ht="12.75">
      <c r="E346" s="36"/>
    </row>
    <row r="347" s="17" customFormat="1" ht="12.75">
      <c r="E347" s="36"/>
    </row>
    <row r="348" s="17" customFormat="1" ht="12.75">
      <c r="E348" s="36"/>
    </row>
    <row r="349" s="17" customFormat="1" ht="12.75">
      <c r="E349" s="36"/>
    </row>
    <row r="350" s="17" customFormat="1" ht="12.75">
      <c r="E350" s="36"/>
    </row>
    <row r="351" s="17" customFormat="1" ht="12.75">
      <c r="E351" s="36"/>
    </row>
    <row r="352" s="17" customFormat="1" ht="12.75">
      <c r="E352" s="36"/>
    </row>
    <row r="353" s="17" customFormat="1" ht="12.75">
      <c r="E353" s="36"/>
    </row>
    <row r="354" s="17" customFormat="1" ht="12.75">
      <c r="E354" s="36"/>
    </row>
    <row r="355" s="17" customFormat="1" ht="12.75">
      <c r="E355" s="36"/>
    </row>
    <row r="356" spans="2:5" s="17" customFormat="1" ht="15.75">
      <c r="B356" s="9"/>
      <c r="E356" s="36"/>
    </row>
    <row r="357" spans="1:5" s="17" customFormat="1" ht="15.75">
      <c r="A357" s="9"/>
      <c r="B357" s="9"/>
      <c r="C357" s="9"/>
      <c r="D357" s="9"/>
      <c r="E357" s="36"/>
    </row>
    <row r="358" spans="1:5" s="17" customFormat="1" ht="15.75">
      <c r="A358" s="9"/>
      <c r="B358" s="9"/>
      <c r="C358" s="9"/>
      <c r="D358" s="9"/>
      <c r="E358" s="36"/>
    </row>
    <row r="359" spans="1:5" s="17" customFormat="1" ht="15.75">
      <c r="A359" s="9"/>
      <c r="C359" s="9"/>
      <c r="D359" s="9"/>
      <c r="E359" s="36"/>
    </row>
    <row r="360" s="17" customFormat="1" ht="12.75">
      <c r="E360" s="36"/>
    </row>
    <row r="361" s="17" customFormat="1" ht="12.75">
      <c r="E361" s="36"/>
    </row>
    <row r="362" s="17" customFormat="1" ht="12.75">
      <c r="E362" s="36"/>
    </row>
    <row r="363" s="17" customFormat="1" ht="12.75">
      <c r="E363" s="36"/>
    </row>
    <row r="364" s="17" customFormat="1" ht="12.75">
      <c r="E364" s="36"/>
    </row>
    <row r="365" s="17" customFormat="1" ht="12.75">
      <c r="E365" s="36"/>
    </row>
    <row r="366" s="17" customFormat="1" ht="12.75">
      <c r="E366" s="36"/>
    </row>
    <row r="367" s="17" customFormat="1" ht="9.75" customHeight="1">
      <c r="E367" s="36"/>
    </row>
    <row r="368" s="17" customFormat="1" ht="12.75">
      <c r="E368" s="36"/>
    </row>
    <row r="369" s="17" customFormat="1" ht="12.75">
      <c r="E369" s="36"/>
    </row>
    <row r="370" s="17" customFormat="1" ht="12.75">
      <c r="E370" s="36"/>
    </row>
    <row r="371" s="17" customFormat="1" ht="12.75">
      <c r="E371" s="36"/>
    </row>
    <row r="372" s="17" customFormat="1" ht="12.75">
      <c r="E372" s="36"/>
    </row>
    <row r="373" s="17" customFormat="1" ht="12.75">
      <c r="E373" s="36"/>
    </row>
    <row r="374" s="17" customFormat="1" ht="12.75">
      <c r="E374" s="36"/>
    </row>
    <row r="375" s="17" customFormat="1" ht="12.75">
      <c r="E375" s="36"/>
    </row>
    <row r="376" s="17" customFormat="1" ht="12.75">
      <c r="E376" s="36"/>
    </row>
    <row r="377" s="17" customFormat="1" ht="12.75">
      <c r="E377" s="36"/>
    </row>
    <row r="378" s="17" customFormat="1" ht="12.75">
      <c r="E378" s="36"/>
    </row>
    <row r="379" s="17" customFormat="1" ht="12.75">
      <c r="E379" s="36"/>
    </row>
    <row r="380" s="17" customFormat="1" ht="12.75">
      <c r="E380" s="36"/>
    </row>
    <row r="381" s="17" customFormat="1" ht="12.75">
      <c r="E381" s="36"/>
    </row>
    <row r="382" s="17" customFormat="1" ht="12.75">
      <c r="E382" s="36"/>
    </row>
    <row r="383" s="17" customFormat="1" ht="12.75">
      <c r="E383" s="36"/>
    </row>
    <row r="384" s="17" customFormat="1" ht="12.75">
      <c r="E384" s="36"/>
    </row>
    <row r="385" s="17" customFormat="1" ht="12.75">
      <c r="E385" s="36"/>
    </row>
    <row r="386" s="17" customFormat="1" ht="12.75" customHeight="1">
      <c r="E386" s="36"/>
    </row>
    <row r="387" s="17" customFormat="1" ht="12.75">
      <c r="E387" s="36"/>
    </row>
    <row r="388" s="17" customFormat="1" ht="12.75">
      <c r="E388" s="36"/>
    </row>
    <row r="389" s="17" customFormat="1" ht="12.75">
      <c r="E389" s="36"/>
    </row>
    <row r="390" s="17" customFormat="1" ht="12.75">
      <c r="E390" s="36"/>
    </row>
    <row r="391" s="17" customFormat="1" ht="12.75">
      <c r="E391" s="36"/>
    </row>
    <row r="392" s="17" customFormat="1" ht="12.75">
      <c r="E392" s="36"/>
    </row>
    <row r="393" s="17" customFormat="1" ht="12.75">
      <c r="E393" s="36"/>
    </row>
    <row r="394" s="17" customFormat="1" ht="12.75">
      <c r="E394" s="36"/>
    </row>
    <row r="395" s="17" customFormat="1" ht="12.75">
      <c r="E395" s="36"/>
    </row>
    <row r="396" s="17" customFormat="1" ht="12.75">
      <c r="E396" s="36"/>
    </row>
    <row r="397" s="17" customFormat="1" ht="12.75">
      <c r="E397" s="36"/>
    </row>
    <row r="398" s="17" customFormat="1" ht="12.75">
      <c r="E398" s="36"/>
    </row>
    <row r="399" s="17" customFormat="1" ht="12.75">
      <c r="E399" s="36"/>
    </row>
    <row r="400" s="17" customFormat="1" ht="12.75">
      <c r="E400" s="36"/>
    </row>
    <row r="401" s="17" customFormat="1" ht="12.75">
      <c r="E401" s="36"/>
    </row>
    <row r="402" s="17" customFormat="1" ht="12.75">
      <c r="E402" s="36"/>
    </row>
    <row r="403" s="17" customFormat="1" ht="12.75">
      <c r="E403" s="36"/>
    </row>
    <row r="404" s="17" customFormat="1" ht="12.75">
      <c r="E404" s="36"/>
    </row>
    <row r="405" s="17" customFormat="1" ht="12.75">
      <c r="E405" s="36"/>
    </row>
    <row r="406" s="17" customFormat="1" ht="12.75">
      <c r="E406" s="36"/>
    </row>
    <row r="407" s="17" customFormat="1" ht="12.75">
      <c r="E407" s="36"/>
    </row>
    <row r="408" s="17" customFormat="1" ht="12.75">
      <c r="E408" s="36"/>
    </row>
    <row r="409" s="17" customFormat="1" ht="12.75">
      <c r="E409" s="36"/>
    </row>
    <row r="410" s="17" customFormat="1" ht="12.75">
      <c r="E410" s="36"/>
    </row>
    <row r="411" s="17" customFormat="1" ht="12.75">
      <c r="E411" s="36"/>
    </row>
    <row r="412" s="17" customFormat="1" ht="12.75">
      <c r="E412" s="36"/>
    </row>
    <row r="413" s="17" customFormat="1" ht="12.75">
      <c r="E413" s="36"/>
    </row>
    <row r="414" s="17" customFormat="1" ht="12.75">
      <c r="E414" s="36"/>
    </row>
    <row r="415" s="17" customFormat="1" ht="12.75">
      <c r="E415" s="36"/>
    </row>
    <row r="416" s="17" customFormat="1" ht="12.75">
      <c r="E416" s="36"/>
    </row>
    <row r="417" s="17" customFormat="1" ht="12.75">
      <c r="E417" s="36"/>
    </row>
    <row r="418" s="17" customFormat="1" ht="12.75">
      <c r="E418" s="36"/>
    </row>
    <row r="419" s="17" customFormat="1" ht="12.75">
      <c r="E419" s="36"/>
    </row>
    <row r="420" s="17" customFormat="1" ht="12.75">
      <c r="E420" s="36"/>
    </row>
    <row r="421" s="17" customFormat="1" ht="12.75">
      <c r="E421" s="36"/>
    </row>
    <row r="422" s="17" customFormat="1" ht="12.75">
      <c r="E422" s="36"/>
    </row>
    <row r="423" s="17" customFormat="1" ht="12.75">
      <c r="E423" s="36"/>
    </row>
    <row r="424" s="17" customFormat="1" ht="12.75">
      <c r="E424" s="36"/>
    </row>
    <row r="425" s="17" customFormat="1" ht="12.75">
      <c r="E425" s="36"/>
    </row>
    <row r="426" s="17" customFormat="1" ht="12.75">
      <c r="E426" s="36"/>
    </row>
    <row r="427" s="17" customFormat="1" ht="12.75">
      <c r="E427" s="36"/>
    </row>
    <row r="428" s="17" customFormat="1" ht="12.75">
      <c r="E428" s="36"/>
    </row>
    <row r="429" s="17" customFormat="1" ht="12.75">
      <c r="E429" s="36"/>
    </row>
    <row r="430" s="17" customFormat="1" ht="12.75">
      <c r="E430" s="36"/>
    </row>
    <row r="431" s="17" customFormat="1" ht="12.75">
      <c r="E431" s="36"/>
    </row>
    <row r="432" s="17" customFormat="1" ht="12.75">
      <c r="E432" s="36"/>
    </row>
    <row r="433" s="17" customFormat="1" ht="12.75">
      <c r="E433" s="36"/>
    </row>
    <row r="434" s="17" customFormat="1" ht="12.75">
      <c r="E434" s="36"/>
    </row>
    <row r="435" spans="1:5" ht="18.75">
      <c r="A435" s="17"/>
      <c r="B435" s="17"/>
      <c r="C435" s="17"/>
      <c r="D435" s="17"/>
      <c r="E435" s="29"/>
    </row>
    <row r="436" spans="1:5" ht="18.75">
      <c r="A436" s="17"/>
      <c r="B436" s="17"/>
      <c r="C436" s="17"/>
      <c r="D436" s="17"/>
      <c r="E436" s="29"/>
    </row>
    <row r="437" spans="1:5" ht="18.75">
      <c r="A437" s="17"/>
      <c r="B437" s="17"/>
      <c r="C437" s="17"/>
      <c r="D437" s="17"/>
      <c r="E437" s="29"/>
    </row>
    <row r="438" s="17" customFormat="1" ht="12.75">
      <c r="E438" s="36"/>
    </row>
    <row r="439" s="17" customFormat="1" ht="12.75">
      <c r="E439" s="36"/>
    </row>
    <row r="440" s="17" customFormat="1" ht="12.75">
      <c r="E440" s="36"/>
    </row>
    <row r="441" s="17" customFormat="1" ht="12.75">
      <c r="E441" s="36"/>
    </row>
    <row r="442" s="17" customFormat="1" ht="12.75">
      <c r="E442" s="36"/>
    </row>
    <row r="443" s="17" customFormat="1" ht="12.75">
      <c r="E443" s="36"/>
    </row>
    <row r="444" s="17" customFormat="1" ht="12.75">
      <c r="E444" s="36"/>
    </row>
    <row r="445" s="17" customFormat="1" ht="12.75">
      <c r="E445" s="36"/>
    </row>
    <row r="446" s="17" customFormat="1" ht="12.75">
      <c r="E446" s="36"/>
    </row>
    <row r="447" s="17" customFormat="1" ht="12.75">
      <c r="E447" s="36"/>
    </row>
    <row r="448" s="17" customFormat="1" ht="12.75">
      <c r="E448" s="36"/>
    </row>
    <row r="449" s="17" customFormat="1" ht="12.75">
      <c r="E449" s="36"/>
    </row>
    <row r="450" s="17" customFormat="1" ht="12.75">
      <c r="E450" s="36"/>
    </row>
    <row r="451" s="17" customFormat="1" ht="12.75">
      <c r="E451" s="36"/>
    </row>
    <row r="452" s="17" customFormat="1" ht="12.75">
      <c r="E452" s="36"/>
    </row>
    <row r="453" s="17" customFormat="1" ht="12.75">
      <c r="E453" s="36"/>
    </row>
    <row r="454" s="17" customFormat="1" ht="12.75">
      <c r="E454" s="36"/>
    </row>
    <row r="455" s="17" customFormat="1" ht="12.75">
      <c r="E455" s="36"/>
    </row>
    <row r="456" s="17" customFormat="1" ht="12.75">
      <c r="E456" s="36"/>
    </row>
    <row r="457" s="17" customFormat="1" ht="12.75">
      <c r="E457" s="36"/>
    </row>
    <row r="458" s="17" customFormat="1" ht="12.75">
      <c r="E458" s="36"/>
    </row>
    <row r="459" s="17" customFormat="1" ht="12.75">
      <c r="E459" s="36"/>
    </row>
    <row r="460" s="17" customFormat="1" ht="12.75">
      <c r="E460" s="36"/>
    </row>
    <row r="461" s="17" customFormat="1" ht="12.75">
      <c r="E461" s="36"/>
    </row>
    <row r="462" s="17" customFormat="1" ht="12.75">
      <c r="E462" s="36"/>
    </row>
    <row r="463" s="17" customFormat="1" ht="12.75">
      <c r="E463" s="36"/>
    </row>
    <row r="464" s="17" customFormat="1" ht="12.75">
      <c r="E464" s="36"/>
    </row>
    <row r="465" s="17" customFormat="1" ht="12.75">
      <c r="E465" s="36"/>
    </row>
    <row r="466" spans="2:5" s="17" customFormat="1" ht="15.75">
      <c r="B466" s="9"/>
      <c r="E466" s="36"/>
    </row>
    <row r="467" spans="1:5" s="17" customFormat="1" ht="15.75">
      <c r="A467" s="9"/>
      <c r="B467" s="9"/>
      <c r="C467" s="9"/>
      <c r="D467" s="9"/>
      <c r="E467" s="36"/>
    </row>
    <row r="468" spans="1:5" s="17" customFormat="1" ht="15.75">
      <c r="A468" s="9"/>
      <c r="B468" s="9"/>
      <c r="C468" s="9"/>
      <c r="D468" s="9"/>
      <c r="E468" s="36"/>
    </row>
    <row r="469" spans="1:5" s="17" customFormat="1" ht="15.75">
      <c r="A469" s="9"/>
      <c r="C469" s="9"/>
      <c r="D469" s="9"/>
      <c r="E469" s="36"/>
    </row>
    <row r="470" s="17" customFormat="1" ht="12.75">
      <c r="E470" s="36"/>
    </row>
    <row r="471" s="17" customFormat="1" ht="12.75">
      <c r="E471" s="36"/>
    </row>
    <row r="472" s="17" customFormat="1" ht="12.75">
      <c r="E472" s="36"/>
    </row>
    <row r="473" s="17" customFormat="1" ht="12.75">
      <c r="E473" s="36"/>
    </row>
    <row r="474" s="17" customFormat="1" ht="12.75">
      <c r="E474" s="36"/>
    </row>
    <row r="475" s="17" customFormat="1" ht="12.75">
      <c r="E475" s="36"/>
    </row>
    <row r="476" s="17" customFormat="1" ht="12.75">
      <c r="E476" s="36"/>
    </row>
    <row r="477" s="17" customFormat="1" ht="12.75">
      <c r="E477" s="36"/>
    </row>
    <row r="478" s="17" customFormat="1" ht="12.75">
      <c r="E478" s="36"/>
    </row>
    <row r="479" s="17" customFormat="1" ht="12.75">
      <c r="E479" s="36"/>
    </row>
    <row r="480" s="17" customFormat="1" ht="12.75">
      <c r="E480" s="36"/>
    </row>
    <row r="481" s="17" customFormat="1" ht="12.75">
      <c r="E481" s="36"/>
    </row>
    <row r="482" s="17" customFormat="1" ht="12.75">
      <c r="E482" s="36"/>
    </row>
    <row r="483" s="17" customFormat="1" ht="12.75">
      <c r="E483" s="36"/>
    </row>
    <row r="484" s="17" customFormat="1" ht="12.75">
      <c r="E484" s="36"/>
    </row>
    <row r="485" s="17" customFormat="1" ht="12.75">
      <c r="E485" s="36"/>
    </row>
    <row r="486" s="17" customFormat="1" ht="12.75">
      <c r="E486" s="36"/>
    </row>
    <row r="487" s="17" customFormat="1" ht="12.75">
      <c r="E487" s="36"/>
    </row>
    <row r="488" s="17" customFormat="1" ht="12.75">
      <c r="E488" s="36"/>
    </row>
    <row r="489" s="17" customFormat="1" ht="12.75">
      <c r="E489" s="36"/>
    </row>
    <row r="490" s="17" customFormat="1" ht="12.75">
      <c r="E490" s="36"/>
    </row>
    <row r="491" s="17" customFormat="1" ht="12.75">
      <c r="E491" s="36"/>
    </row>
    <row r="492" s="17" customFormat="1" ht="12.75">
      <c r="E492" s="36"/>
    </row>
    <row r="493" s="17" customFormat="1" ht="12.75">
      <c r="E493" s="36"/>
    </row>
    <row r="494" s="17" customFormat="1" ht="12.75">
      <c r="E494" s="36"/>
    </row>
    <row r="495" s="17" customFormat="1" ht="12.75">
      <c r="E495" s="36"/>
    </row>
    <row r="496" s="17" customFormat="1" ht="12.75">
      <c r="E496" s="36"/>
    </row>
    <row r="497" s="17" customFormat="1" ht="12.75">
      <c r="E497" s="36"/>
    </row>
    <row r="498" s="17" customFormat="1" ht="12.75">
      <c r="E498" s="36"/>
    </row>
    <row r="499" s="17" customFormat="1" ht="12.75">
      <c r="E499" s="36"/>
    </row>
    <row r="500" s="17" customFormat="1" ht="12.75">
      <c r="E500" s="36"/>
    </row>
    <row r="501" s="17" customFormat="1" ht="12.75">
      <c r="E501" s="36"/>
    </row>
    <row r="502" s="17" customFormat="1" ht="12.75">
      <c r="E502" s="36"/>
    </row>
    <row r="503" s="17" customFormat="1" ht="12.75">
      <c r="E503" s="36"/>
    </row>
    <row r="504" s="17" customFormat="1" ht="12.75">
      <c r="E504" s="36"/>
    </row>
    <row r="505" s="17" customFormat="1" ht="12.75">
      <c r="E505" s="36"/>
    </row>
    <row r="506" s="17" customFormat="1" ht="12.75">
      <c r="E506" s="36"/>
    </row>
    <row r="507" s="17" customFormat="1" ht="12.75">
      <c r="E507" s="36"/>
    </row>
    <row r="508" s="17" customFormat="1" ht="12.75">
      <c r="E508" s="36"/>
    </row>
    <row r="509" s="17" customFormat="1" ht="12.75">
      <c r="E509" s="36"/>
    </row>
    <row r="510" s="17" customFormat="1" ht="12.75">
      <c r="E510" s="36"/>
    </row>
    <row r="511" s="17" customFormat="1" ht="12.75">
      <c r="E511" s="36"/>
    </row>
    <row r="512" s="17" customFormat="1" ht="12.75">
      <c r="E512" s="36"/>
    </row>
    <row r="513" spans="2:5" s="17" customFormat="1" ht="12.75">
      <c r="B513" s="4"/>
      <c r="E513" s="36"/>
    </row>
    <row r="514" spans="3:5" s="17" customFormat="1" ht="12.75">
      <c r="C514" s="14"/>
      <c r="D514" s="4"/>
      <c r="E514" s="36"/>
    </row>
    <row r="515" s="17" customFormat="1" ht="12.75">
      <c r="E515" s="36"/>
    </row>
    <row r="516" s="17" customFormat="1" ht="12.75">
      <c r="E516" s="36"/>
    </row>
    <row r="517" s="17" customFormat="1" ht="12.75">
      <c r="E517" s="36"/>
    </row>
    <row r="518" s="17" customFormat="1" ht="12.75">
      <c r="E518" s="37"/>
    </row>
    <row r="519" s="17" customFormat="1" ht="12.75">
      <c r="E519" s="36"/>
    </row>
    <row r="520" spans="2:5" s="17" customFormat="1" ht="12.75">
      <c r="B520" s="4"/>
      <c r="E520" s="36"/>
    </row>
    <row r="521" spans="3:5" s="17" customFormat="1" ht="12.75">
      <c r="C521" s="14"/>
      <c r="D521" s="4"/>
      <c r="E521" s="36"/>
    </row>
    <row r="522" s="17" customFormat="1" ht="12.75">
      <c r="E522" s="36"/>
    </row>
    <row r="523" s="17" customFormat="1" ht="12.75">
      <c r="E523" s="36"/>
    </row>
    <row r="524" s="17" customFormat="1" ht="12.75">
      <c r="E524" s="36"/>
    </row>
    <row r="525" s="17" customFormat="1" ht="12.75">
      <c r="E525" s="36"/>
    </row>
    <row r="526" s="17" customFormat="1" ht="12.75">
      <c r="E526" s="36"/>
    </row>
    <row r="527" s="17" customFormat="1" ht="12.75">
      <c r="E527" s="36"/>
    </row>
    <row r="528" s="17" customFormat="1" ht="12.75">
      <c r="E528" s="36"/>
    </row>
    <row r="529" spans="1:5" s="19" customFormat="1" ht="18.75">
      <c r="A529" s="17"/>
      <c r="B529" s="17"/>
      <c r="C529" s="17"/>
      <c r="D529" s="17"/>
      <c r="E529" s="38"/>
    </row>
    <row r="530" spans="1:4" ht="15.75">
      <c r="A530" s="17"/>
      <c r="B530" s="17"/>
      <c r="C530" s="17"/>
      <c r="D530" s="17"/>
    </row>
    <row r="531" spans="1:4" ht="15.75">
      <c r="A531" s="17"/>
      <c r="B531" s="17"/>
      <c r="C531" s="17"/>
      <c r="D531" s="17"/>
    </row>
    <row r="532" spans="1:4" ht="15.75">
      <c r="A532" s="17"/>
      <c r="B532" s="17"/>
      <c r="C532" s="17"/>
      <c r="D532" s="17"/>
    </row>
    <row r="533" spans="1:4" ht="15.75">
      <c r="A533" s="17"/>
      <c r="B533" s="17"/>
      <c r="C533" s="17"/>
      <c r="D533" s="17"/>
    </row>
    <row r="534" spans="1:4" ht="15.75">
      <c r="A534" s="17"/>
      <c r="B534" s="17"/>
      <c r="C534" s="17"/>
      <c r="D534" s="17"/>
    </row>
    <row r="535" spans="1:4" ht="15.75">
      <c r="A535" s="17"/>
      <c r="B535" s="17"/>
      <c r="C535" s="17"/>
      <c r="D535" s="17"/>
    </row>
    <row r="536" spans="1:4" ht="15.75">
      <c r="A536" s="17"/>
      <c r="B536" s="17"/>
      <c r="C536" s="17"/>
      <c r="D536" s="17"/>
    </row>
    <row r="537" spans="1:4" ht="15.75">
      <c r="A537" s="17"/>
      <c r="B537" s="17"/>
      <c r="C537" s="17"/>
      <c r="D537" s="17"/>
    </row>
    <row r="538" spans="1:4" ht="15.75">
      <c r="A538" s="17"/>
      <c r="B538" s="17"/>
      <c r="C538" s="17"/>
      <c r="D538" s="17"/>
    </row>
    <row r="539" spans="1:4" ht="15.75">
      <c r="A539" s="17"/>
      <c r="B539" s="4"/>
      <c r="C539" s="17"/>
      <c r="D539" s="17"/>
    </row>
    <row r="540" spans="1:4" ht="15.75">
      <c r="A540" s="17"/>
      <c r="B540" s="4"/>
      <c r="C540" s="14"/>
      <c r="D540" s="4"/>
    </row>
    <row r="541" spans="1:4" ht="15.75">
      <c r="A541" s="17"/>
      <c r="B541" s="4"/>
      <c r="C541" s="14"/>
      <c r="D541" s="4"/>
    </row>
    <row r="542" spans="1:4" ht="15.75">
      <c r="A542" s="17"/>
      <c r="B542" s="4"/>
      <c r="C542" s="14"/>
      <c r="D542" s="4"/>
    </row>
    <row r="543" spans="1:4" ht="15.75">
      <c r="A543" s="17"/>
      <c r="B543" s="4"/>
      <c r="C543" s="20"/>
      <c r="D543" s="4"/>
    </row>
    <row r="544" spans="1:4" ht="15.75">
      <c r="A544" s="17"/>
      <c r="B544" s="4"/>
      <c r="C544" s="14"/>
      <c r="D544" s="4"/>
    </row>
    <row r="545" spans="1:4" ht="15.75">
      <c r="A545" s="42"/>
      <c r="B545" s="4"/>
      <c r="C545" s="14"/>
      <c r="D545" s="4"/>
    </row>
    <row r="546" spans="1:4" ht="15.75">
      <c r="A546" s="4"/>
      <c r="B546" s="4"/>
      <c r="C546" s="14"/>
      <c r="D546" s="4"/>
    </row>
    <row r="547" spans="1:4" ht="15.75">
      <c r="A547" s="17"/>
      <c r="B547" s="4"/>
      <c r="C547" s="14"/>
      <c r="D547" s="4"/>
    </row>
    <row r="548" spans="1:4" ht="15.75">
      <c r="A548" s="17"/>
      <c r="B548" s="4"/>
      <c r="C548" s="14"/>
      <c r="D548" s="4"/>
    </row>
    <row r="549" spans="1:4" ht="15.75">
      <c r="A549" s="4"/>
      <c r="B549" s="1"/>
      <c r="C549" s="14"/>
      <c r="D549" s="4"/>
    </row>
    <row r="550" spans="1:4" ht="15.75">
      <c r="A550" s="1"/>
      <c r="B550" s="4"/>
      <c r="C550" s="13"/>
      <c r="D550" s="4"/>
    </row>
    <row r="551" spans="1:4" ht="15.75">
      <c r="A551" s="4"/>
      <c r="B551" s="17"/>
      <c r="C551" s="14"/>
      <c r="D551" s="4"/>
    </row>
    <row r="552" spans="1:4" ht="15.75">
      <c r="A552" s="17"/>
      <c r="B552" s="17"/>
      <c r="C552" s="17"/>
      <c r="D552" s="17"/>
    </row>
    <row r="553" spans="1:4" ht="15.75">
      <c r="A553" s="17"/>
      <c r="B553" s="17"/>
      <c r="C553" s="17"/>
      <c r="D553" s="17"/>
    </row>
    <row r="554" spans="1:4" ht="15.75">
      <c r="A554" s="17"/>
      <c r="B554" s="17"/>
      <c r="C554" s="17"/>
      <c r="D554" s="17"/>
    </row>
    <row r="555" spans="1:4" ht="15.75">
      <c r="A555" s="17"/>
      <c r="B555" s="17"/>
      <c r="C555" s="17"/>
      <c r="D555" s="17"/>
    </row>
    <row r="556" spans="1:4" ht="15.75">
      <c r="A556" s="17"/>
      <c r="B556" s="17"/>
      <c r="C556" s="17"/>
      <c r="D556" s="17"/>
    </row>
    <row r="557" spans="1:4" ht="15.75">
      <c r="A557" s="17"/>
      <c r="B557" s="17"/>
      <c r="C557" s="17"/>
      <c r="D557" s="17"/>
    </row>
    <row r="558" spans="1:4" ht="15.75">
      <c r="A558" s="17"/>
      <c r="B558" s="17"/>
      <c r="C558" s="17"/>
      <c r="D558" s="17"/>
    </row>
    <row r="559" spans="1:4" ht="15.75">
      <c r="A559" s="17"/>
      <c r="B559" s="17"/>
      <c r="C559" s="17"/>
      <c r="D559" s="17"/>
    </row>
    <row r="560" spans="1:4" ht="18.75">
      <c r="A560" s="17"/>
      <c r="B560" s="19"/>
      <c r="C560" s="17"/>
      <c r="D560" s="17"/>
    </row>
    <row r="561" spans="1:4" ht="18.75">
      <c r="A561" s="19"/>
      <c r="C561" s="19"/>
      <c r="D561" s="19"/>
    </row>
    <row r="570" ht="15.75">
      <c r="B570" s="22"/>
    </row>
    <row r="571" spans="1:4" ht="15.75">
      <c r="A571" s="22"/>
      <c r="B571" s="22"/>
      <c r="C571" s="21"/>
      <c r="D571" s="22"/>
    </row>
    <row r="572" spans="1:4" ht="15.75">
      <c r="A572" s="22"/>
      <c r="B572" s="22"/>
      <c r="C572" s="21"/>
      <c r="D572" s="22"/>
    </row>
    <row r="573" spans="1:4" ht="15.75">
      <c r="A573" s="22"/>
      <c r="B573" s="22"/>
      <c r="C573" s="21"/>
      <c r="D573" s="22"/>
    </row>
    <row r="574" spans="1:4" ht="15.75">
      <c r="A574" s="22"/>
      <c r="B574" s="22"/>
      <c r="C574" s="22"/>
      <c r="D574" s="22"/>
    </row>
    <row r="575" spans="1:4" ht="15.75">
      <c r="A575" s="22"/>
      <c r="B575" s="22"/>
      <c r="C575" s="21"/>
      <c r="D575" s="22"/>
    </row>
    <row r="576" spans="1:4" ht="15.75">
      <c r="A576" s="22"/>
      <c r="B576" s="22"/>
      <c r="C576" s="21"/>
      <c r="D576" s="22"/>
    </row>
    <row r="577" spans="1:4" ht="15.75">
      <c r="A577" s="22"/>
      <c r="B577" s="22"/>
      <c r="C577" s="21"/>
      <c r="D577" s="22"/>
    </row>
    <row r="578" spans="1:4" ht="15.75">
      <c r="A578" s="22"/>
      <c r="B578" s="22"/>
      <c r="C578" s="21"/>
      <c r="D578" s="22"/>
    </row>
    <row r="579" spans="1:4" ht="15.75">
      <c r="A579" s="22"/>
      <c r="B579" s="22"/>
      <c r="C579" s="21"/>
      <c r="D579" s="22"/>
    </row>
    <row r="580" spans="1:4" ht="15.75">
      <c r="A580" s="22"/>
      <c r="B580" s="22"/>
      <c r="C580" s="21"/>
      <c r="D580" s="22"/>
    </row>
    <row r="581" spans="1:4" ht="15.75">
      <c r="A581" s="22"/>
      <c r="B581" s="22"/>
      <c r="C581" s="21"/>
      <c r="D581" s="22"/>
    </row>
    <row r="582" spans="1:4" ht="15.75">
      <c r="A582" s="22"/>
      <c r="B582" s="22"/>
      <c r="C582" s="21"/>
      <c r="D582" s="22"/>
    </row>
    <row r="583" spans="1:4" ht="15.75">
      <c r="A583" s="22"/>
      <c r="B583" s="22"/>
      <c r="C583" s="21"/>
      <c r="D583" s="22"/>
    </row>
    <row r="584" spans="1:4" ht="15.75">
      <c r="A584" s="22"/>
      <c r="B584" s="22"/>
      <c r="C584" s="21"/>
      <c r="D584" s="22"/>
    </row>
    <row r="585" spans="1:4" ht="15.75">
      <c r="A585" s="22"/>
      <c r="B585" s="22"/>
      <c r="C585" s="21"/>
      <c r="D585" s="22"/>
    </row>
    <row r="586" spans="1:4" ht="15.75">
      <c r="A586" s="22"/>
      <c r="B586" s="22"/>
      <c r="C586" s="21"/>
      <c r="D586" s="22"/>
    </row>
    <row r="587" spans="1:4" ht="15.75">
      <c r="A587" s="22"/>
      <c r="B587" s="22"/>
      <c r="C587" s="21"/>
      <c r="D587" s="22"/>
    </row>
    <row r="588" spans="1:4" ht="15.75">
      <c r="A588" s="22"/>
      <c r="B588" s="22"/>
      <c r="C588" s="21"/>
      <c r="D588" s="22"/>
    </row>
    <row r="589" spans="1:4" ht="15.75">
      <c r="A589" s="22"/>
      <c r="B589" s="22"/>
      <c r="C589" s="21"/>
      <c r="D589" s="22"/>
    </row>
    <row r="590" spans="1:4" ht="15.75">
      <c r="A590" s="22"/>
      <c r="B590" s="22"/>
      <c r="C590" s="21"/>
      <c r="D590" s="22"/>
    </row>
    <row r="591" spans="1:4" ht="15.75">
      <c r="A591" s="22"/>
      <c r="B591" s="22"/>
      <c r="C591" s="21"/>
      <c r="D591" s="22"/>
    </row>
    <row r="592" spans="1:4" ht="15.75">
      <c r="A592" s="22"/>
      <c r="B592" s="22"/>
      <c r="C592" s="21"/>
      <c r="D592" s="22"/>
    </row>
    <row r="593" spans="1:4" ht="15.75">
      <c r="A593" s="22"/>
      <c r="B593" s="22"/>
      <c r="C593" s="21"/>
      <c r="D593" s="22"/>
    </row>
    <row r="594" spans="1:4" ht="15.75">
      <c r="A594" s="22"/>
      <c r="B594" s="22"/>
      <c r="C594" s="21"/>
      <c r="D594" s="22"/>
    </row>
    <row r="595" spans="1:4" ht="15.75">
      <c r="A595" s="22"/>
      <c r="B595" s="22"/>
      <c r="C595" s="21"/>
      <c r="D595" s="22"/>
    </row>
    <row r="596" spans="1:4" ht="15.75">
      <c r="A596" s="22"/>
      <c r="B596" s="22"/>
      <c r="C596" s="21"/>
      <c r="D596" s="22"/>
    </row>
    <row r="597" spans="1:4" ht="15.75">
      <c r="A597" s="22"/>
      <c r="B597" s="22"/>
      <c r="C597" s="21"/>
      <c r="D597" s="22"/>
    </row>
    <row r="598" spans="1:4" ht="15.75">
      <c r="A598" s="22"/>
      <c r="B598" s="22"/>
      <c r="C598" s="21"/>
      <c r="D598" s="22"/>
    </row>
    <row r="599" spans="1:4" ht="15.75">
      <c r="A599" s="22"/>
      <c r="B599" s="22"/>
      <c r="C599" s="21"/>
      <c r="D599" s="22"/>
    </row>
    <row r="600" spans="1:4" ht="15.75">
      <c r="A600" s="22"/>
      <c r="B600" s="22"/>
      <c r="C600" s="21"/>
      <c r="D600" s="22"/>
    </row>
    <row r="601" spans="1:4" ht="15.75">
      <c r="A601" s="22"/>
      <c r="B601" s="22"/>
      <c r="C601" s="21"/>
      <c r="D601" s="22"/>
    </row>
    <row r="602" spans="1:4" ht="15.75">
      <c r="A602" s="22"/>
      <c r="B602" s="22"/>
      <c r="C602" s="21"/>
      <c r="D602" s="22"/>
    </row>
    <row r="603" spans="1:4" ht="15.75">
      <c r="A603" s="22"/>
      <c r="B603" s="22"/>
      <c r="C603" s="21"/>
      <c r="D603" s="22"/>
    </row>
    <row r="604" spans="1:4" ht="15.75">
      <c r="A604" s="22"/>
      <c r="B604" s="22"/>
      <c r="C604" s="21"/>
      <c r="D604" s="22"/>
    </row>
    <row r="605" spans="1:4" ht="15.75">
      <c r="A605" s="22"/>
      <c r="B605" s="22"/>
      <c r="C605" s="21"/>
      <c r="D605" s="22"/>
    </row>
    <row r="606" spans="1:4" ht="15.75">
      <c r="A606" s="22"/>
      <c r="B606" s="22"/>
      <c r="C606" s="21"/>
      <c r="D606" s="22"/>
    </row>
    <row r="607" spans="1:4" ht="15.75">
      <c r="A607" s="22"/>
      <c r="B607" s="22"/>
      <c r="C607" s="21"/>
      <c r="D607" s="22"/>
    </row>
    <row r="608" spans="1:4" ht="15.75">
      <c r="A608" s="22"/>
      <c r="B608" s="22"/>
      <c r="C608" s="21"/>
      <c r="D608" s="22"/>
    </row>
    <row r="609" spans="1:4" ht="15.75">
      <c r="A609" s="22"/>
      <c r="B609" s="22"/>
      <c r="C609" s="21"/>
      <c r="D609" s="22"/>
    </row>
    <row r="610" spans="1:4" ht="15.75">
      <c r="A610" s="22"/>
      <c r="B610" s="22"/>
      <c r="C610" s="21"/>
      <c r="D610" s="22"/>
    </row>
    <row r="611" spans="1:4" ht="15.75">
      <c r="A611" s="22"/>
      <c r="B611" s="22"/>
      <c r="C611" s="21"/>
      <c r="D611" s="22"/>
    </row>
    <row r="612" spans="1:4" ht="15.75">
      <c r="A612" s="22"/>
      <c r="B612" s="22"/>
      <c r="C612" s="21"/>
      <c r="D612" s="22"/>
    </row>
    <row r="613" spans="1:4" ht="15.75">
      <c r="A613" s="22"/>
      <c r="B613" s="22"/>
      <c r="C613" s="21"/>
      <c r="D613" s="22"/>
    </row>
    <row r="614" spans="1:4" ht="15.75">
      <c r="A614" s="22"/>
      <c r="B614" s="22"/>
      <c r="C614" s="21"/>
      <c r="D614" s="22"/>
    </row>
    <row r="615" spans="1:4" ht="15.75">
      <c r="A615" s="22"/>
      <c r="B615" s="22"/>
      <c r="C615" s="21"/>
      <c r="D615" s="22"/>
    </row>
    <row r="616" spans="1:4" ht="15.75">
      <c r="A616" s="22"/>
      <c r="B616" s="22"/>
      <c r="C616" s="21"/>
      <c r="D616" s="22"/>
    </row>
    <row r="617" spans="1:4" ht="15.75">
      <c r="A617" s="22"/>
      <c r="B617" s="22"/>
      <c r="C617" s="21"/>
      <c r="D617" s="22"/>
    </row>
    <row r="618" spans="1:4" ht="15.75">
      <c r="A618" s="22"/>
      <c r="B618" s="22"/>
      <c r="C618" s="21"/>
      <c r="D618" s="22"/>
    </row>
    <row r="619" spans="1:4" ht="15.75">
      <c r="A619" s="22"/>
      <c r="B619" s="22"/>
      <c r="C619" s="21"/>
      <c r="D619" s="22"/>
    </row>
    <row r="620" spans="1:4" ht="15.75">
      <c r="A620" s="22"/>
      <c r="B620" s="22"/>
      <c r="C620" s="21"/>
      <c r="D620" s="22"/>
    </row>
    <row r="621" spans="1:4" ht="15.75">
      <c r="A621" s="22"/>
      <c r="B621" s="22"/>
      <c r="C621" s="21"/>
      <c r="D621" s="22"/>
    </row>
    <row r="622" spans="1:4" ht="15.75">
      <c r="A622" s="22"/>
      <c r="B622" s="22"/>
      <c r="C622" s="21"/>
      <c r="D622" s="22"/>
    </row>
    <row r="623" spans="1:4" ht="15.75">
      <c r="A623" s="22"/>
      <c r="B623" s="22"/>
      <c r="C623" s="21"/>
      <c r="D623" s="22"/>
    </row>
    <row r="624" spans="1:4" ht="15.75">
      <c r="A624" s="22"/>
      <c r="B624" s="22"/>
      <c r="C624" s="21"/>
      <c r="D624" s="22"/>
    </row>
    <row r="625" spans="1:4" ht="15.75">
      <c r="A625" s="22"/>
      <c r="B625" s="22"/>
      <c r="C625" s="21"/>
      <c r="D625" s="22"/>
    </row>
    <row r="626" spans="1:4" ht="15.75">
      <c r="A626" s="22"/>
      <c r="B626" s="22"/>
      <c r="C626" s="21"/>
      <c r="D626" s="22"/>
    </row>
    <row r="627" spans="1:4" ht="15.75">
      <c r="A627" s="22"/>
      <c r="B627" s="22"/>
      <c r="C627" s="21"/>
      <c r="D627" s="22"/>
    </row>
    <row r="628" spans="1:4" ht="15.75">
      <c r="A628" s="22"/>
      <c r="B628" s="22"/>
      <c r="C628" s="21"/>
      <c r="D628" s="22"/>
    </row>
    <row r="629" spans="1:4" ht="15.75">
      <c r="A629" s="22"/>
      <c r="B629" s="22"/>
      <c r="C629" s="21"/>
      <c r="D629" s="22"/>
    </row>
    <row r="630" spans="1:4" ht="15.75">
      <c r="A630" s="22"/>
      <c r="B630" s="22"/>
      <c r="C630" s="21"/>
      <c r="D630" s="22"/>
    </row>
    <row r="631" spans="1:4" ht="15.75">
      <c r="A631" s="22"/>
      <c r="B631" s="22"/>
      <c r="C631" s="21"/>
      <c r="D631" s="22"/>
    </row>
    <row r="632" spans="1:4" ht="15.75">
      <c r="A632" s="22"/>
      <c r="B632" s="22"/>
      <c r="C632" s="21"/>
      <c r="D632" s="22"/>
    </row>
    <row r="633" spans="1:4" ht="15.75">
      <c r="A633" s="22"/>
      <c r="B633" s="22"/>
      <c r="C633" s="21"/>
      <c r="D633" s="22"/>
    </row>
    <row r="634" spans="1:4" ht="15.75">
      <c r="A634" s="22"/>
      <c r="B634" s="22"/>
      <c r="C634" s="21"/>
      <c r="D634" s="22"/>
    </row>
    <row r="635" spans="1:4" ht="15.75">
      <c r="A635" s="22"/>
      <c r="B635" s="22"/>
      <c r="C635" s="21"/>
      <c r="D635" s="22"/>
    </row>
    <row r="636" spans="1:4" ht="15.75">
      <c r="A636" s="22"/>
      <c r="B636" s="22"/>
      <c r="C636" s="21"/>
      <c r="D636" s="22"/>
    </row>
    <row r="637" spans="1:4" ht="15.75">
      <c r="A637" s="22"/>
      <c r="B637" s="22"/>
      <c r="C637" s="21"/>
      <c r="D637" s="22"/>
    </row>
    <row r="638" spans="1:4" ht="15.75">
      <c r="A638" s="22"/>
      <c r="B638" s="22"/>
      <c r="C638" s="21"/>
      <c r="D638" s="22"/>
    </row>
    <row r="639" spans="1:4" ht="15.75">
      <c r="A639" s="22"/>
      <c r="B639" s="22"/>
      <c r="C639" s="21"/>
      <c r="D639" s="22"/>
    </row>
    <row r="640" spans="1:4" ht="15.75">
      <c r="A640" s="22"/>
      <c r="B640" s="22"/>
      <c r="C640" s="21"/>
      <c r="D640" s="22"/>
    </row>
    <row r="641" spans="1:4" ht="15.75">
      <c r="A641" s="22"/>
      <c r="B641" s="22"/>
      <c r="C641" s="21"/>
      <c r="D641" s="22"/>
    </row>
    <row r="642" spans="1:4" ht="15.75">
      <c r="A642" s="22"/>
      <c r="B642" s="22"/>
      <c r="C642" s="21"/>
      <c r="D642" s="22"/>
    </row>
    <row r="643" spans="1:4" ht="15.75">
      <c r="A643" s="22"/>
      <c r="B643" s="22"/>
      <c r="C643" s="21"/>
      <c r="D643" s="22"/>
    </row>
    <row r="644" spans="1:4" ht="15.75">
      <c r="A644" s="22"/>
      <c r="B644" s="22"/>
      <c r="C644" s="21"/>
      <c r="D644" s="22"/>
    </row>
    <row r="645" spans="1:4" ht="15.75">
      <c r="A645" s="22"/>
      <c r="B645" s="22"/>
      <c r="C645" s="21"/>
      <c r="D645" s="22"/>
    </row>
    <row r="646" spans="1:4" ht="15.75">
      <c r="A646" s="22"/>
      <c r="B646" s="22"/>
      <c r="C646" s="21"/>
      <c r="D646" s="22"/>
    </row>
    <row r="647" spans="1:4" ht="15.75">
      <c r="A647" s="22"/>
      <c r="B647" s="22"/>
      <c r="C647" s="21"/>
      <c r="D647" s="22"/>
    </row>
    <row r="648" spans="1:4" ht="15.75">
      <c r="A648" s="22"/>
      <c r="B648" s="22"/>
      <c r="C648" s="21"/>
      <c r="D648" s="22"/>
    </row>
    <row r="649" spans="1:4" ht="15.75">
      <c r="A649" s="22"/>
      <c r="B649" s="22"/>
      <c r="C649" s="21"/>
      <c r="D649" s="22"/>
    </row>
    <row r="650" spans="1:4" ht="15.75">
      <c r="A650" s="22"/>
      <c r="B650" s="22"/>
      <c r="C650" s="21"/>
      <c r="D650" s="22"/>
    </row>
    <row r="651" spans="1:4" ht="15.75">
      <c r="A651" s="22"/>
      <c r="B651" s="22"/>
      <c r="C651" s="21"/>
      <c r="D651" s="22"/>
    </row>
    <row r="652" spans="1:4" ht="15.75">
      <c r="A652" s="22"/>
      <c r="B652" s="22"/>
      <c r="C652" s="21"/>
      <c r="D652" s="22"/>
    </row>
    <row r="653" spans="1:4" ht="15.75">
      <c r="A653" s="22"/>
      <c r="B653" s="22"/>
      <c r="C653" s="21"/>
      <c r="D653" s="22"/>
    </row>
    <row r="654" spans="1:4" ht="15.75">
      <c r="A654" s="22"/>
      <c r="B654" s="22"/>
      <c r="C654" s="21"/>
      <c r="D654" s="22"/>
    </row>
    <row r="655" spans="1:4" ht="15.75">
      <c r="A655" s="22"/>
      <c r="B655" s="22"/>
      <c r="C655" s="21"/>
      <c r="D655" s="22"/>
    </row>
    <row r="656" spans="1:4" ht="15.75">
      <c r="A656" s="22"/>
      <c r="B656" s="22"/>
      <c r="C656" s="21"/>
      <c r="D656" s="22"/>
    </row>
    <row r="657" spans="1:4" ht="15.75">
      <c r="A657" s="22"/>
      <c r="B657" s="22"/>
      <c r="C657" s="21"/>
      <c r="D657" s="22"/>
    </row>
    <row r="658" spans="1:4" ht="15.75">
      <c r="A658" s="22"/>
      <c r="B658" s="22"/>
      <c r="C658" s="21"/>
      <c r="D658" s="22"/>
    </row>
    <row r="659" spans="1:4" ht="15.75">
      <c r="A659" s="22"/>
      <c r="B659" s="22"/>
      <c r="C659" s="21"/>
      <c r="D659" s="22"/>
    </row>
    <row r="660" spans="1:4" ht="15.75">
      <c r="A660" s="22"/>
      <c r="B660" s="22"/>
      <c r="C660" s="21"/>
      <c r="D660" s="22"/>
    </row>
    <row r="661" spans="1:4" ht="15.75">
      <c r="A661" s="22"/>
      <c r="B661" s="22"/>
      <c r="C661" s="21"/>
      <c r="D661" s="22"/>
    </row>
    <row r="662" spans="1:4" ht="15.75">
      <c r="A662" s="22"/>
      <c r="B662" s="22"/>
      <c r="C662" s="21"/>
      <c r="D662" s="22"/>
    </row>
    <row r="663" spans="1:4" ht="15.75">
      <c r="A663" s="22"/>
      <c r="B663" s="22"/>
      <c r="C663" s="21"/>
      <c r="D663" s="22"/>
    </row>
    <row r="664" spans="1:4" ht="15.75">
      <c r="A664" s="22"/>
      <c r="B664" s="22"/>
      <c r="C664" s="21"/>
      <c r="D664" s="22"/>
    </row>
    <row r="665" spans="1:4" ht="15.75">
      <c r="A665" s="22"/>
      <c r="B665" s="22"/>
      <c r="C665" s="21"/>
      <c r="D665" s="22"/>
    </row>
    <row r="666" spans="1:4" ht="15.75">
      <c r="A666" s="22"/>
      <c r="B666" s="22"/>
      <c r="C666" s="21"/>
      <c r="D666" s="22"/>
    </row>
    <row r="667" spans="1:4" ht="15.75">
      <c r="A667" s="22"/>
      <c r="B667" s="22"/>
      <c r="C667" s="21"/>
      <c r="D667" s="22"/>
    </row>
    <row r="668" spans="1:4" ht="15.75">
      <c r="A668" s="22"/>
      <c r="B668" s="22"/>
      <c r="C668" s="21"/>
      <c r="D668" s="22"/>
    </row>
    <row r="669" spans="1:4" ht="15.75">
      <c r="A669" s="22"/>
      <c r="B669" s="22"/>
      <c r="C669" s="21"/>
      <c r="D669" s="22"/>
    </row>
    <row r="670" spans="1:4" ht="15.75">
      <c r="A670" s="22"/>
      <c r="B670" s="22"/>
      <c r="C670" s="21"/>
      <c r="D670" s="22"/>
    </row>
    <row r="671" spans="1:4" ht="15.75">
      <c r="A671" s="22"/>
      <c r="B671" s="22"/>
      <c r="C671" s="21"/>
      <c r="D671" s="22"/>
    </row>
    <row r="672" spans="1:4" ht="15.75">
      <c r="A672" s="22"/>
      <c r="B672" s="22"/>
      <c r="C672" s="21"/>
      <c r="D672" s="22"/>
    </row>
    <row r="673" spans="1:4" ht="15.75">
      <c r="A673" s="22"/>
      <c r="B673" s="22"/>
      <c r="C673" s="21"/>
      <c r="D673" s="22"/>
    </row>
    <row r="674" spans="1:4" ht="15.75">
      <c r="A674" s="22"/>
      <c r="B674" s="22"/>
      <c r="C674" s="21"/>
      <c r="D674" s="22"/>
    </row>
    <row r="675" spans="1:4" ht="15.75">
      <c r="A675" s="22"/>
      <c r="B675" s="22"/>
      <c r="C675" s="21"/>
      <c r="D675" s="22"/>
    </row>
    <row r="676" spans="1:4" ht="15.75">
      <c r="A676" s="22"/>
      <c r="B676" s="22"/>
      <c r="C676" s="21"/>
      <c r="D676" s="22"/>
    </row>
    <row r="677" spans="1:4" ht="15.75">
      <c r="A677" s="22"/>
      <c r="B677" s="22"/>
      <c r="C677" s="21"/>
      <c r="D677" s="22"/>
    </row>
    <row r="678" spans="1:4" ht="15.75">
      <c r="A678" s="22"/>
      <c r="B678" s="22"/>
      <c r="C678" s="21"/>
      <c r="D678" s="22"/>
    </row>
    <row r="679" spans="1:4" ht="15.75">
      <c r="A679" s="22"/>
      <c r="B679" s="22"/>
      <c r="C679" s="21"/>
      <c r="D679" s="22"/>
    </row>
    <row r="680" spans="1:4" ht="15.75">
      <c r="A680" s="22"/>
      <c r="B680" s="22"/>
      <c r="C680" s="21"/>
      <c r="D680" s="22"/>
    </row>
    <row r="681" spans="1:4" ht="15.75">
      <c r="A681" s="22"/>
      <c r="B681" s="22"/>
      <c r="C681" s="21"/>
      <c r="D681" s="22"/>
    </row>
    <row r="682" spans="1:4" ht="15.75">
      <c r="A682" s="22"/>
      <c r="B682" s="22"/>
      <c r="C682" s="21"/>
      <c r="D682" s="22"/>
    </row>
    <row r="683" spans="1:4" ht="15.75">
      <c r="A683" s="22"/>
      <c r="B683" s="22"/>
      <c r="C683" s="21"/>
      <c r="D683" s="22"/>
    </row>
    <row r="684" spans="1:4" ht="15.75">
      <c r="A684" s="22"/>
      <c r="B684" s="22"/>
      <c r="C684" s="21"/>
      <c r="D684" s="22"/>
    </row>
    <row r="685" spans="1:4" ht="15.75">
      <c r="A685" s="22"/>
      <c r="B685" s="22"/>
      <c r="C685" s="21"/>
      <c r="D685" s="22"/>
    </row>
    <row r="686" spans="1:4" ht="15.75">
      <c r="A686" s="22"/>
      <c r="B686" s="22"/>
      <c r="C686" s="21"/>
      <c r="D686" s="22"/>
    </row>
    <row r="687" spans="1:4" ht="15.75">
      <c r="A687" s="22"/>
      <c r="B687" s="22"/>
      <c r="C687" s="21"/>
      <c r="D687" s="22"/>
    </row>
    <row r="688" spans="1:4" ht="15.75">
      <c r="A688" s="22"/>
      <c r="B688" s="22"/>
      <c r="C688" s="21"/>
      <c r="D688" s="22"/>
    </row>
    <row r="689" spans="1:4" ht="15.75">
      <c r="A689" s="22"/>
      <c r="B689" s="22"/>
      <c r="C689" s="21"/>
      <c r="D689" s="22"/>
    </row>
    <row r="690" spans="1:4" ht="15.75">
      <c r="A690" s="22"/>
      <c r="B690" s="22"/>
      <c r="C690" s="21"/>
      <c r="D690" s="22"/>
    </row>
    <row r="691" spans="1:4" ht="15.75">
      <c r="A691" s="22"/>
      <c r="B691" s="22"/>
      <c r="C691" s="21"/>
      <c r="D691" s="22"/>
    </row>
    <row r="692" spans="1:4" ht="15.75">
      <c r="A692" s="22"/>
      <c r="B692" s="22"/>
      <c r="C692" s="21"/>
      <c r="D692" s="22"/>
    </row>
    <row r="693" spans="1:4" ht="15.75">
      <c r="A693" s="22"/>
      <c r="B693" s="22"/>
      <c r="C693" s="21"/>
      <c r="D693" s="22"/>
    </row>
    <row r="694" spans="1:4" ht="15.75">
      <c r="A694" s="22"/>
      <c r="B694" s="22"/>
      <c r="C694" s="21"/>
      <c r="D694" s="22"/>
    </row>
    <row r="695" spans="1:4" ht="15.75">
      <c r="A695" s="22"/>
      <c r="B695" s="22"/>
      <c r="C695" s="21"/>
      <c r="D695" s="22"/>
    </row>
    <row r="696" spans="1:4" ht="15.75">
      <c r="A696" s="22"/>
      <c r="B696" s="22"/>
      <c r="C696" s="21"/>
      <c r="D696" s="22"/>
    </row>
    <row r="697" spans="1:4" ht="15.75">
      <c r="A697" s="22"/>
      <c r="B697" s="22"/>
      <c r="C697" s="21"/>
      <c r="D697" s="22"/>
    </row>
    <row r="698" spans="1:4" ht="15.75">
      <c r="A698" s="22"/>
      <c r="B698" s="22"/>
      <c r="C698" s="21"/>
      <c r="D698" s="22"/>
    </row>
    <row r="699" spans="1:4" ht="15.75">
      <c r="A699" s="22"/>
      <c r="B699" s="22"/>
      <c r="C699" s="21"/>
      <c r="D699" s="22"/>
    </row>
    <row r="700" spans="1:4" ht="15.75">
      <c r="A700" s="22"/>
      <c r="B700" s="22"/>
      <c r="C700" s="21"/>
      <c r="D700" s="22"/>
    </row>
    <row r="701" spans="1:4" ht="15.75">
      <c r="A701" s="22"/>
      <c r="B701" s="22"/>
      <c r="C701" s="21"/>
      <c r="D701" s="22"/>
    </row>
    <row r="702" spans="1:4" ht="15.75">
      <c r="A702" s="22"/>
      <c r="B702" s="22"/>
      <c r="C702" s="21"/>
      <c r="D702" s="22"/>
    </row>
    <row r="703" spans="1:4" ht="15.75">
      <c r="A703" s="22"/>
      <c r="B703" s="22"/>
      <c r="C703" s="21"/>
      <c r="D703" s="22"/>
    </row>
    <row r="704" spans="1:4" ht="15.75">
      <c r="A704" s="22"/>
      <c r="B704" s="22"/>
      <c r="C704" s="21"/>
      <c r="D704" s="22"/>
    </row>
    <row r="705" spans="1:4" ht="15.75">
      <c r="A705" s="22"/>
      <c r="B705" s="22"/>
      <c r="C705" s="21"/>
      <c r="D705" s="22"/>
    </row>
    <row r="706" spans="1:4" ht="15.75">
      <c r="A706" s="22"/>
      <c r="B706" s="22"/>
      <c r="C706" s="21"/>
      <c r="D706" s="22"/>
    </row>
    <row r="707" spans="1:4" ht="15.75">
      <c r="A707" s="22"/>
      <c r="B707" s="22"/>
      <c r="C707" s="21"/>
      <c r="D707" s="22"/>
    </row>
    <row r="708" spans="1:4" ht="15.75">
      <c r="A708" s="22"/>
      <c r="B708" s="22"/>
      <c r="C708" s="21"/>
      <c r="D708" s="22"/>
    </row>
    <row r="709" spans="1:4" ht="15.75">
      <c r="A709" s="22"/>
      <c r="B709" s="22"/>
      <c r="C709" s="21"/>
      <c r="D709" s="22"/>
    </row>
    <row r="710" spans="1:4" ht="15.75">
      <c r="A710" s="22"/>
      <c r="C710" s="21"/>
      <c r="D710" s="22"/>
    </row>
    <row r="711" ht="15.75">
      <c r="C711" s="23"/>
    </row>
    <row r="712" ht="15.75">
      <c r="C712" s="23"/>
    </row>
    <row r="713" ht="15.75">
      <c r="C713" s="23"/>
    </row>
    <row r="714" ht="15.75">
      <c r="C714" s="23"/>
    </row>
    <row r="715" ht="15.75">
      <c r="C715" s="23"/>
    </row>
    <row r="716" ht="15.75">
      <c r="C716" s="23"/>
    </row>
    <row r="717" ht="15.75">
      <c r="C717" s="23"/>
    </row>
    <row r="718" ht="15.75">
      <c r="C718" s="23"/>
    </row>
    <row r="719" ht="15.75">
      <c r="C719" s="23"/>
    </row>
    <row r="720" ht="15.75">
      <c r="C720" s="23"/>
    </row>
    <row r="721" ht="15.75">
      <c r="C721" s="23"/>
    </row>
    <row r="722" ht="15.75">
      <c r="C722" s="23"/>
    </row>
    <row r="723" ht="15.75">
      <c r="C723" s="23"/>
    </row>
    <row r="724" ht="15.75">
      <c r="C724" s="23"/>
    </row>
    <row r="725" ht="15.75">
      <c r="C725" s="23"/>
    </row>
    <row r="726" ht="15.75">
      <c r="C726" s="23"/>
    </row>
    <row r="727" ht="15.75">
      <c r="C727" s="23"/>
    </row>
    <row r="728" ht="15.75">
      <c r="C728" s="23"/>
    </row>
    <row r="729" ht="15.75">
      <c r="C729" s="23"/>
    </row>
    <row r="730" ht="15.75">
      <c r="C730" s="23"/>
    </row>
    <row r="731" ht="15.75">
      <c r="C731" s="23"/>
    </row>
    <row r="732" ht="15.75">
      <c r="C732" s="23"/>
    </row>
    <row r="733" ht="15.75">
      <c r="C733" s="23"/>
    </row>
    <row r="734" ht="15.75">
      <c r="C734" s="23"/>
    </row>
    <row r="735" ht="15.75">
      <c r="C735" s="23"/>
    </row>
    <row r="736" ht="15.75">
      <c r="C736" s="23"/>
    </row>
    <row r="737" ht="15.75">
      <c r="C737" s="23"/>
    </row>
    <row r="738" ht="15.75">
      <c r="C738" s="23"/>
    </row>
    <row r="739" ht="15.75">
      <c r="C739" s="23"/>
    </row>
    <row r="740" ht="15.75">
      <c r="C740" s="23"/>
    </row>
    <row r="741" ht="15.75">
      <c r="C741" s="23"/>
    </row>
    <row r="742" ht="15.75">
      <c r="C742" s="23"/>
    </row>
    <row r="743" ht="15.75">
      <c r="C743" s="23"/>
    </row>
    <row r="744" ht="15.75">
      <c r="C744" s="23"/>
    </row>
    <row r="745" ht="15.75">
      <c r="C745" s="23"/>
    </row>
    <row r="746" ht="15.75">
      <c r="C746" s="23"/>
    </row>
    <row r="747" ht="15.75">
      <c r="C747" s="23"/>
    </row>
    <row r="748" ht="15.75">
      <c r="C748" s="23"/>
    </row>
    <row r="749" ht="15.75">
      <c r="C749" s="23"/>
    </row>
    <row r="750" ht="15.75">
      <c r="C750" s="23"/>
    </row>
    <row r="751" ht="15.75">
      <c r="C751" s="23"/>
    </row>
    <row r="752" ht="15.75">
      <c r="C752" s="23"/>
    </row>
    <row r="753" ht="15.75">
      <c r="C753" s="23"/>
    </row>
    <row r="754" ht="15.75">
      <c r="C754" s="23"/>
    </row>
    <row r="755" ht="15.75">
      <c r="C755" s="23"/>
    </row>
    <row r="756" ht="15.75">
      <c r="C756" s="23"/>
    </row>
    <row r="757" ht="15.75">
      <c r="C757" s="23"/>
    </row>
    <row r="758" ht="15.75">
      <c r="C758" s="23"/>
    </row>
    <row r="759" ht="15.75">
      <c r="C759" s="23"/>
    </row>
    <row r="760" ht="15.75">
      <c r="C760" s="23"/>
    </row>
    <row r="761" ht="15.75">
      <c r="C761" s="23"/>
    </row>
    <row r="762" ht="15.75">
      <c r="C762" s="23"/>
    </row>
    <row r="763" ht="15.75">
      <c r="C763" s="23"/>
    </row>
    <row r="764" ht="15.75">
      <c r="C764" s="23"/>
    </row>
    <row r="765" ht="15.75">
      <c r="C765" s="23"/>
    </row>
    <row r="766" ht="15.75">
      <c r="C766" s="23"/>
    </row>
    <row r="767" ht="15.75">
      <c r="C767" s="23"/>
    </row>
    <row r="768" ht="15.75">
      <c r="C768" s="23"/>
    </row>
    <row r="769" ht="15.75">
      <c r="C769" s="23"/>
    </row>
    <row r="770" ht="15.75">
      <c r="C770" s="23"/>
    </row>
    <row r="771" ht="15.75">
      <c r="C771" s="23"/>
    </row>
    <row r="772" ht="15.75">
      <c r="C772" s="23"/>
    </row>
    <row r="773" ht="15.75">
      <c r="C773" s="23"/>
    </row>
    <row r="774" ht="15.75">
      <c r="C774" s="23"/>
    </row>
    <row r="775" ht="15.75">
      <c r="C775" s="23"/>
    </row>
    <row r="776" ht="15.75">
      <c r="C776" s="23"/>
    </row>
    <row r="777" ht="15.75">
      <c r="C777" s="23"/>
    </row>
    <row r="778" ht="15.75">
      <c r="C778" s="23"/>
    </row>
    <row r="779" ht="15.75">
      <c r="C779" s="23"/>
    </row>
    <row r="780" ht="15.75">
      <c r="C780" s="23"/>
    </row>
    <row r="781" ht="15.75">
      <c r="C781" s="23"/>
    </row>
    <row r="782" ht="15.75">
      <c r="C782" s="23"/>
    </row>
    <row r="783" ht="15.75">
      <c r="C783" s="23"/>
    </row>
    <row r="784" ht="15.75">
      <c r="C784" s="23"/>
    </row>
    <row r="785" ht="15.75">
      <c r="C785" s="23"/>
    </row>
    <row r="786" ht="15.75">
      <c r="C786" s="23"/>
    </row>
    <row r="787" ht="15.75">
      <c r="C787" s="23"/>
    </row>
    <row r="788" ht="15.75">
      <c r="C788" s="23"/>
    </row>
    <row r="789" ht="15.75">
      <c r="C789" s="23"/>
    </row>
    <row r="790" ht="15.75">
      <c r="C790" s="23"/>
    </row>
    <row r="791" ht="15.75">
      <c r="C791" s="23"/>
    </row>
    <row r="792" ht="15.75">
      <c r="C792" s="23"/>
    </row>
    <row r="793" ht="15.75">
      <c r="C793" s="23"/>
    </row>
    <row r="794" ht="15.75">
      <c r="C794" s="23"/>
    </row>
    <row r="795" ht="15.75">
      <c r="C795" s="23"/>
    </row>
    <row r="796" ht="15.75">
      <c r="C796" s="23"/>
    </row>
    <row r="797" ht="15.75">
      <c r="C797" s="23"/>
    </row>
    <row r="798" ht="15.75">
      <c r="C798" s="23"/>
    </row>
    <row r="799" ht="15.75">
      <c r="C799" s="23"/>
    </row>
    <row r="800" ht="15.75">
      <c r="C800" s="23"/>
    </row>
    <row r="801" ht="15.75">
      <c r="C801" s="23"/>
    </row>
    <row r="802" ht="15.75">
      <c r="C802" s="23"/>
    </row>
    <row r="803" ht="15.75">
      <c r="C803" s="23"/>
    </row>
    <row r="804" ht="15.75">
      <c r="C804" s="23"/>
    </row>
    <row r="805" ht="15.75">
      <c r="C805" s="23"/>
    </row>
    <row r="806" ht="15.75">
      <c r="C806" s="23"/>
    </row>
    <row r="807" ht="15.75">
      <c r="C807" s="23"/>
    </row>
    <row r="808" ht="15.75">
      <c r="C808" s="23"/>
    </row>
    <row r="809" ht="15.75">
      <c r="C809" s="23"/>
    </row>
    <row r="810" ht="15.75">
      <c r="C810" s="23"/>
    </row>
    <row r="811" ht="15.75">
      <c r="C811" s="23"/>
    </row>
    <row r="812" ht="15.75">
      <c r="C812" s="23"/>
    </row>
    <row r="813" ht="15.75">
      <c r="C813" s="23"/>
    </row>
    <row r="814" ht="15.75">
      <c r="C814" s="23"/>
    </row>
    <row r="815" ht="15.75">
      <c r="C815" s="23"/>
    </row>
    <row r="816" ht="15.75">
      <c r="C816" s="23"/>
    </row>
    <row r="817" ht="15.75">
      <c r="C817" s="23"/>
    </row>
    <row r="818" ht="15.75">
      <c r="C818" s="23"/>
    </row>
    <row r="819" ht="15.75">
      <c r="C819" s="23"/>
    </row>
    <row r="820" ht="15.75">
      <c r="C820" s="23"/>
    </row>
    <row r="821" ht="15.75">
      <c r="C821" s="23"/>
    </row>
    <row r="822" ht="15.75">
      <c r="C822" s="23"/>
    </row>
    <row r="823" ht="15.75">
      <c r="C823" s="23"/>
    </row>
    <row r="824" ht="15.75">
      <c r="C824" s="23"/>
    </row>
    <row r="825" ht="15.75">
      <c r="C825" s="23"/>
    </row>
    <row r="826" ht="15.75">
      <c r="C826" s="23"/>
    </row>
    <row r="827" ht="15.75">
      <c r="C827" s="23"/>
    </row>
    <row r="828" ht="15.75">
      <c r="C828" s="23"/>
    </row>
    <row r="829" ht="15.75">
      <c r="C829" s="23"/>
    </row>
    <row r="830" ht="15.75">
      <c r="C830" s="23"/>
    </row>
    <row r="831" ht="15.75">
      <c r="C831" s="23"/>
    </row>
    <row r="832" ht="15.75">
      <c r="C832" s="23"/>
    </row>
    <row r="833" ht="15.75">
      <c r="C833" s="23"/>
    </row>
    <row r="834" ht="15.75">
      <c r="C834" s="23"/>
    </row>
    <row r="835" ht="15.75">
      <c r="C835" s="23"/>
    </row>
    <row r="836" ht="15.75">
      <c r="C836" s="23"/>
    </row>
    <row r="837" ht="15.75">
      <c r="C837" s="23"/>
    </row>
    <row r="838" ht="15.75">
      <c r="C838" s="23"/>
    </row>
    <row r="839" ht="15.75">
      <c r="C839" s="23"/>
    </row>
    <row r="840" ht="15.75">
      <c r="C840" s="23"/>
    </row>
    <row r="841" ht="15.75">
      <c r="C841" s="23"/>
    </row>
    <row r="842" ht="15.75">
      <c r="C842" s="23"/>
    </row>
    <row r="843" ht="15.75">
      <c r="C843" s="23"/>
    </row>
    <row r="844" ht="15.75">
      <c r="C844" s="23"/>
    </row>
    <row r="845" ht="15.75">
      <c r="C845" s="23"/>
    </row>
    <row r="846" ht="15.75">
      <c r="C846" s="23"/>
    </row>
    <row r="847" ht="15.75">
      <c r="C847" s="23"/>
    </row>
    <row r="848" ht="15.75">
      <c r="C848" s="23"/>
    </row>
    <row r="849" ht="15.75">
      <c r="C849" s="23"/>
    </row>
    <row r="850" ht="15.75">
      <c r="C850" s="23"/>
    </row>
    <row r="851" ht="15.75">
      <c r="C851" s="23"/>
    </row>
    <row r="852" ht="15.75">
      <c r="C852" s="23"/>
    </row>
    <row r="853" ht="15.75">
      <c r="C853" s="23"/>
    </row>
    <row r="854" ht="15.75">
      <c r="C854" s="23"/>
    </row>
    <row r="855" ht="15.75">
      <c r="C855" s="23"/>
    </row>
    <row r="856" ht="15.75">
      <c r="C856" s="23"/>
    </row>
    <row r="857" ht="15.75">
      <c r="C857" s="23"/>
    </row>
    <row r="858" ht="15.75">
      <c r="C858" s="23"/>
    </row>
    <row r="859" ht="15.75">
      <c r="C859" s="23"/>
    </row>
    <row r="860" ht="15.75">
      <c r="C860" s="23"/>
    </row>
    <row r="861" ht="15.75">
      <c r="C861" s="23"/>
    </row>
    <row r="862" ht="15.75">
      <c r="C862" s="23"/>
    </row>
    <row r="863" ht="15.75">
      <c r="C863" s="23"/>
    </row>
    <row r="864" ht="15.75">
      <c r="C864" s="23"/>
    </row>
    <row r="865" ht="15.75">
      <c r="C865" s="23"/>
    </row>
    <row r="866" ht="15.75">
      <c r="C866" s="23"/>
    </row>
    <row r="867" ht="15.75">
      <c r="C867" s="23"/>
    </row>
    <row r="868" ht="15.75">
      <c r="C868" s="23"/>
    </row>
    <row r="869" ht="15.75">
      <c r="C869" s="23"/>
    </row>
    <row r="870" ht="15.75">
      <c r="C870" s="23"/>
    </row>
    <row r="871" ht="15.75">
      <c r="C871" s="23"/>
    </row>
    <row r="872" ht="15.75">
      <c r="C872" s="23"/>
    </row>
    <row r="873" ht="15.75">
      <c r="C873" s="23"/>
    </row>
    <row r="874" ht="15.75">
      <c r="C874" s="23"/>
    </row>
    <row r="875" ht="15.75">
      <c r="C875" s="23"/>
    </row>
    <row r="876" ht="15.75">
      <c r="C876" s="23"/>
    </row>
    <row r="877" ht="15.75">
      <c r="C877" s="23"/>
    </row>
    <row r="878" ht="15.75">
      <c r="C878" s="23"/>
    </row>
    <row r="879" ht="15.75">
      <c r="C879" s="23"/>
    </row>
    <row r="880" ht="15.75">
      <c r="C880" s="23"/>
    </row>
    <row r="881" ht="15.75">
      <c r="C881" s="23"/>
    </row>
    <row r="882" ht="15.75">
      <c r="C882" s="23"/>
    </row>
    <row r="883" ht="15.75">
      <c r="C883" s="23"/>
    </row>
    <row r="884" ht="15.75">
      <c r="C884" s="23"/>
    </row>
    <row r="885" ht="15.75">
      <c r="C885" s="23"/>
    </row>
    <row r="886" ht="15.75">
      <c r="C886" s="23"/>
    </row>
    <row r="887" ht="15.75">
      <c r="C887" s="23"/>
    </row>
    <row r="888" ht="15.75">
      <c r="C888" s="23"/>
    </row>
    <row r="889" ht="15.75">
      <c r="C889" s="23"/>
    </row>
    <row r="890" ht="15.75">
      <c r="C890" s="23"/>
    </row>
    <row r="891" ht="15.75">
      <c r="C891" s="23"/>
    </row>
    <row r="892" ht="15.75">
      <c r="C892" s="23"/>
    </row>
    <row r="893" ht="15.75">
      <c r="C893" s="23"/>
    </row>
    <row r="894" ht="15.75">
      <c r="C894" s="23"/>
    </row>
    <row r="895" ht="15.75">
      <c r="C895" s="23"/>
    </row>
    <row r="896" ht="15.75">
      <c r="C896" s="23"/>
    </row>
    <row r="897" ht="15.75">
      <c r="C897" s="23"/>
    </row>
    <row r="898" ht="15.75">
      <c r="C898" s="23"/>
    </row>
    <row r="899" ht="15.75">
      <c r="C899" s="23"/>
    </row>
    <row r="900" ht="15.75">
      <c r="C900" s="23"/>
    </row>
    <row r="901" ht="15.75">
      <c r="C901" s="23"/>
    </row>
    <row r="902" ht="15.75">
      <c r="C902" s="23"/>
    </row>
    <row r="903" ht="15.75">
      <c r="C903" s="23"/>
    </row>
    <row r="904" ht="15.75">
      <c r="C904" s="23"/>
    </row>
    <row r="905" ht="15.75">
      <c r="C905" s="23"/>
    </row>
    <row r="906" ht="15.75">
      <c r="C906" s="23"/>
    </row>
    <row r="907" ht="15.75">
      <c r="C907" s="23"/>
    </row>
    <row r="908" ht="15.75">
      <c r="C908" s="23"/>
    </row>
    <row r="909" ht="15.75">
      <c r="C909" s="23"/>
    </row>
    <row r="910" ht="15.75">
      <c r="C910" s="23"/>
    </row>
    <row r="911" ht="15.75">
      <c r="C911" s="23"/>
    </row>
    <row r="912" ht="15.75">
      <c r="C912" s="23"/>
    </row>
    <row r="913" ht="15.75">
      <c r="C913" s="23"/>
    </row>
    <row r="914" ht="15.75">
      <c r="C914" s="23"/>
    </row>
    <row r="915" ht="15.75">
      <c r="C915" s="23"/>
    </row>
    <row r="916" ht="15.75">
      <c r="C916" s="23"/>
    </row>
    <row r="917" ht="15.75">
      <c r="C917" s="23"/>
    </row>
    <row r="918" ht="15.75">
      <c r="C918" s="23"/>
    </row>
    <row r="919" ht="15.75">
      <c r="C919" s="23"/>
    </row>
    <row r="920" ht="15.75">
      <c r="C920" s="23"/>
    </row>
    <row r="921" ht="15.75">
      <c r="C921" s="23"/>
    </row>
    <row r="922" ht="15.75">
      <c r="C922" s="23"/>
    </row>
    <row r="923" ht="15.75">
      <c r="C923" s="23"/>
    </row>
    <row r="924" ht="15.75">
      <c r="C924" s="23"/>
    </row>
    <row r="925" ht="15.75">
      <c r="C925" s="23"/>
    </row>
    <row r="926" ht="15.75">
      <c r="C926" s="23"/>
    </row>
    <row r="927" ht="15.75">
      <c r="C927" s="23"/>
    </row>
    <row r="928" ht="15.75">
      <c r="C928" s="23"/>
    </row>
    <row r="929" ht="15.75">
      <c r="C929" s="23"/>
    </row>
    <row r="930" ht="15.75">
      <c r="C930" s="23"/>
    </row>
    <row r="931" ht="15.75">
      <c r="C931" s="23"/>
    </row>
    <row r="932" ht="15.75">
      <c r="C932" s="23"/>
    </row>
    <row r="933" ht="15.75">
      <c r="C933" s="23"/>
    </row>
    <row r="934" ht="15.75">
      <c r="C934" s="23"/>
    </row>
    <row r="935" ht="15.75">
      <c r="C935" s="23"/>
    </row>
    <row r="936" ht="15.75">
      <c r="C936" s="23"/>
    </row>
    <row r="937" ht="15.75">
      <c r="C937" s="23"/>
    </row>
    <row r="938" ht="15.75">
      <c r="C938" s="23"/>
    </row>
    <row r="939" ht="15.75">
      <c r="C939" s="23"/>
    </row>
    <row r="940" ht="15.75">
      <c r="C940" s="23"/>
    </row>
    <row r="941" ht="15.75">
      <c r="C941" s="23"/>
    </row>
    <row r="942" ht="15.75">
      <c r="C942" s="23"/>
    </row>
    <row r="943" ht="15.75">
      <c r="C943" s="23"/>
    </row>
    <row r="944" ht="15.75">
      <c r="C944" s="23"/>
    </row>
    <row r="945" ht="15.75">
      <c r="C945" s="23"/>
    </row>
    <row r="946" ht="15.75">
      <c r="C946" s="23"/>
    </row>
    <row r="947" ht="15.75">
      <c r="C947" s="23"/>
    </row>
    <row r="948" ht="15.75">
      <c r="C948" s="23"/>
    </row>
    <row r="949" ht="15.75">
      <c r="C949" s="23"/>
    </row>
    <row r="950" ht="15.75">
      <c r="C950" s="23"/>
    </row>
    <row r="951" ht="15.75">
      <c r="C951" s="23"/>
    </row>
    <row r="952" ht="15.75">
      <c r="C952" s="23"/>
    </row>
    <row r="953" ht="15.75">
      <c r="C953" s="23"/>
    </row>
    <row r="954" ht="15.75">
      <c r="C954" s="23"/>
    </row>
    <row r="955" ht="15.75">
      <c r="C955" s="23"/>
    </row>
    <row r="956" ht="15.75">
      <c r="C956" s="23"/>
    </row>
    <row r="957" ht="15.75">
      <c r="C957" s="23"/>
    </row>
    <row r="958" ht="15.75">
      <c r="C958" s="23"/>
    </row>
    <row r="959" ht="15.75">
      <c r="C959" s="23"/>
    </row>
    <row r="960" ht="15.75">
      <c r="C960" s="23"/>
    </row>
    <row r="961" ht="15.75">
      <c r="C961" s="23"/>
    </row>
    <row r="962" ht="15.75">
      <c r="C962" s="23"/>
    </row>
    <row r="963" ht="15.75">
      <c r="C963" s="23"/>
    </row>
    <row r="964" ht="15.75">
      <c r="C964" s="23"/>
    </row>
    <row r="965" ht="15.75">
      <c r="C965" s="23"/>
    </row>
    <row r="966" ht="15.75">
      <c r="C966" s="23"/>
    </row>
    <row r="967" ht="15.75">
      <c r="C967" s="23"/>
    </row>
    <row r="968" ht="15.75">
      <c r="C968" s="23"/>
    </row>
    <row r="969" ht="15.75">
      <c r="C969" s="23"/>
    </row>
    <row r="970" ht="15.75">
      <c r="C970" s="23"/>
    </row>
    <row r="971" ht="15.75">
      <c r="C971" s="23"/>
    </row>
    <row r="972" ht="15.75">
      <c r="C972" s="23"/>
    </row>
    <row r="973" ht="15.75">
      <c r="C973" s="23"/>
    </row>
    <row r="974" ht="15.75">
      <c r="C974" s="23"/>
    </row>
    <row r="975" ht="15.75">
      <c r="C975" s="23"/>
    </row>
    <row r="976" ht="15.75">
      <c r="C976" s="23"/>
    </row>
    <row r="977" ht="15.75">
      <c r="C977" s="23"/>
    </row>
    <row r="978" ht="15.75">
      <c r="C978" s="23"/>
    </row>
    <row r="979" ht="15.75">
      <c r="C979" s="23"/>
    </row>
    <row r="980" ht="15.75">
      <c r="C980" s="23"/>
    </row>
    <row r="981" ht="15.75">
      <c r="C981" s="23"/>
    </row>
    <row r="982" ht="15.75">
      <c r="C982" s="23"/>
    </row>
    <row r="983" ht="15.75">
      <c r="C983" s="23"/>
    </row>
    <row r="984" ht="15.75">
      <c r="C984" s="23"/>
    </row>
    <row r="985" ht="15.75">
      <c r="C985" s="23"/>
    </row>
    <row r="986" ht="15.75">
      <c r="C986" s="23"/>
    </row>
    <row r="987" ht="15.75">
      <c r="C987" s="23"/>
    </row>
    <row r="988" ht="15.75">
      <c r="C988" s="23"/>
    </row>
    <row r="989" ht="15.75">
      <c r="C989" s="23"/>
    </row>
    <row r="990" ht="15.75">
      <c r="C990" s="23"/>
    </row>
    <row r="991" ht="15.75">
      <c r="C991" s="23"/>
    </row>
    <row r="992" ht="15.75">
      <c r="C992" s="23"/>
    </row>
    <row r="993" ht="15.75">
      <c r="C993" s="23"/>
    </row>
    <row r="994" ht="15.75">
      <c r="C994" s="23"/>
    </row>
    <row r="995" ht="15.75">
      <c r="C995" s="23"/>
    </row>
    <row r="996" ht="15.75">
      <c r="C996" s="23"/>
    </row>
    <row r="997" ht="15.75">
      <c r="C997" s="23"/>
    </row>
    <row r="998" ht="15.75">
      <c r="C998" s="23"/>
    </row>
    <row r="999" ht="15.75">
      <c r="C999" s="23"/>
    </row>
    <row r="1000" ht="15.75">
      <c r="C1000" s="23"/>
    </row>
    <row r="1001" ht="15.75">
      <c r="C1001" s="23"/>
    </row>
    <row r="1002" ht="15.75">
      <c r="C1002" s="23"/>
    </row>
    <row r="1003" ht="15.75">
      <c r="C1003" s="23"/>
    </row>
    <row r="1004" ht="15.75">
      <c r="C1004" s="23"/>
    </row>
    <row r="1005" ht="15.75">
      <c r="C1005" s="23"/>
    </row>
    <row r="1006" ht="15.75">
      <c r="C1006" s="23"/>
    </row>
    <row r="1007" ht="15.75">
      <c r="C1007" s="23"/>
    </row>
    <row r="1008" ht="15.75">
      <c r="C1008" s="23"/>
    </row>
    <row r="1009" ht="15.75">
      <c r="C1009" s="23"/>
    </row>
    <row r="1010" ht="15.75">
      <c r="C1010" s="23"/>
    </row>
    <row r="1011" ht="15.75">
      <c r="C1011" s="23"/>
    </row>
    <row r="1012" ht="15.75">
      <c r="C1012" s="23"/>
    </row>
    <row r="1013" ht="15.75">
      <c r="C1013" s="23"/>
    </row>
    <row r="1014" ht="15.75">
      <c r="C1014" s="23"/>
    </row>
    <row r="1015" ht="15.75">
      <c r="C1015" s="23"/>
    </row>
    <row r="1016" ht="15.75">
      <c r="C1016" s="23"/>
    </row>
    <row r="1017" ht="15.75">
      <c r="C1017" s="23"/>
    </row>
    <row r="1018" ht="15.75">
      <c r="C1018" s="23"/>
    </row>
    <row r="1019" ht="15.75">
      <c r="C1019" s="23"/>
    </row>
    <row r="1020" ht="15.75">
      <c r="C1020" s="23"/>
    </row>
    <row r="1021" ht="15.75">
      <c r="C1021" s="23"/>
    </row>
    <row r="1022" ht="15.75">
      <c r="C1022" s="23"/>
    </row>
    <row r="1023" ht="15.75">
      <c r="C1023" s="23"/>
    </row>
    <row r="1024" ht="15.75">
      <c r="C1024" s="23"/>
    </row>
    <row r="1025" ht="15.75">
      <c r="C1025" s="23"/>
    </row>
    <row r="1026" ht="15.75">
      <c r="C1026" s="23"/>
    </row>
    <row r="1027" ht="15.75">
      <c r="C1027" s="23"/>
    </row>
    <row r="1028" ht="15.75">
      <c r="C1028" s="23"/>
    </row>
    <row r="1029" ht="15.75">
      <c r="C1029" s="23"/>
    </row>
    <row r="1030" ht="15.75">
      <c r="C1030" s="23"/>
    </row>
    <row r="1031" ht="15.75">
      <c r="C1031" s="23"/>
    </row>
    <row r="1032" ht="15.75">
      <c r="C1032" s="23"/>
    </row>
    <row r="1033" ht="15.75">
      <c r="C1033" s="23"/>
    </row>
    <row r="1034" ht="15.75">
      <c r="C1034" s="23"/>
    </row>
    <row r="1035" ht="15.75">
      <c r="C1035" s="23"/>
    </row>
    <row r="1036" ht="15.75">
      <c r="C1036" s="23"/>
    </row>
    <row r="1037" ht="15.75">
      <c r="C1037" s="23"/>
    </row>
    <row r="1038" ht="15.75">
      <c r="C1038" s="23"/>
    </row>
    <row r="1039" ht="15.75">
      <c r="C1039" s="23"/>
    </row>
    <row r="1040" ht="15.75">
      <c r="C1040" s="23"/>
    </row>
    <row r="1041" ht="15.75">
      <c r="C1041" s="23"/>
    </row>
    <row r="1042" ht="15.75">
      <c r="C1042" s="23"/>
    </row>
    <row r="1043" ht="15.75">
      <c r="C1043" s="23"/>
    </row>
    <row r="1044" ht="15.75">
      <c r="C1044" s="23"/>
    </row>
    <row r="1045" ht="15.75">
      <c r="C1045" s="23"/>
    </row>
    <row r="1046" ht="15.75">
      <c r="C1046" s="23"/>
    </row>
    <row r="1047" ht="15.75">
      <c r="C1047" s="23"/>
    </row>
    <row r="1048" ht="15.75">
      <c r="C1048" s="23"/>
    </row>
    <row r="1049" ht="15.75">
      <c r="C1049" s="23"/>
    </row>
    <row r="1050" ht="15.75">
      <c r="C1050" s="23"/>
    </row>
    <row r="1051" ht="15.75">
      <c r="C1051" s="23"/>
    </row>
    <row r="1052" ht="15.75">
      <c r="C1052" s="23"/>
    </row>
    <row r="1053" ht="15.75">
      <c r="C1053" s="23"/>
    </row>
    <row r="1054" ht="15.75">
      <c r="C1054" s="23"/>
    </row>
    <row r="1055" ht="15.75">
      <c r="C1055" s="23"/>
    </row>
    <row r="1056" ht="15.75">
      <c r="C1056" s="23"/>
    </row>
    <row r="1057" ht="15.75">
      <c r="C1057" s="23"/>
    </row>
    <row r="1058" ht="15.75">
      <c r="C1058" s="23"/>
    </row>
    <row r="1059" ht="15.75">
      <c r="C1059" s="23"/>
    </row>
    <row r="1060" ht="15.75">
      <c r="C1060" s="23"/>
    </row>
    <row r="1061" ht="15.75">
      <c r="C1061" s="23"/>
    </row>
    <row r="1062" ht="15.75">
      <c r="C1062" s="23"/>
    </row>
    <row r="1063" ht="15.75">
      <c r="C1063" s="23"/>
    </row>
    <row r="1064" ht="15.75">
      <c r="C1064" s="23"/>
    </row>
    <row r="1065" ht="15.75">
      <c r="C1065" s="23"/>
    </row>
    <row r="1066" ht="15.75">
      <c r="C1066" s="23"/>
    </row>
    <row r="1067" ht="15.75">
      <c r="C1067" s="23"/>
    </row>
    <row r="1068" ht="15.75">
      <c r="C1068" s="23"/>
    </row>
    <row r="1069" ht="15.75">
      <c r="C1069" s="23"/>
    </row>
    <row r="1070" ht="15.75">
      <c r="C1070" s="23"/>
    </row>
    <row r="1071" ht="15.75">
      <c r="C1071" s="23"/>
    </row>
    <row r="1072" ht="15.75">
      <c r="C1072" s="23"/>
    </row>
    <row r="1073" ht="15.75">
      <c r="C1073" s="23"/>
    </row>
    <row r="1074" ht="15.75">
      <c r="C1074" s="23"/>
    </row>
    <row r="1075" ht="15.75">
      <c r="C1075" s="23"/>
    </row>
    <row r="1076" ht="15.75">
      <c r="C1076" s="23"/>
    </row>
    <row r="1077" ht="15.75">
      <c r="C1077" s="23"/>
    </row>
    <row r="1078" ht="15.75">
      <c r="C1078" s="23"/>
    </row>
    <row r="1079" ht="15.75">
      <c r="C1079" s="23"/>
    </row>
    <row r="1080" ht="15.75">
      <c r="C1080" s="23"/>
    </row>
    <row r="1081" ht="15.75">
      <c r="C1081" s="23"/>
    </row>
    <row r="1082" ht="15.75">
      <c r="C1082" s="23"/>
    </row>
    <row r="1083" ht="15.75">
      <c r="C1083" s="23"/>
    </row>
    <row r="1084" ht="15.75">
      <c r="C1084" s="23"/>
    </row>
    <row r="1085" ht="15.75">
      <c r="C1085" s="23"/>
    </row>
    <row r="1086" ht="15.75">
      <c r="C1086" s="23"/>
    </row>
    <row r="1087" ht="15.75">
      <c r="C1087" s="23"/>
    </row>
    <row r="1088" ht="15.75">
      <c r="C1088" s="23"/>
    </row>
    <row r="1089" ht="15.75">
      <c r="C1089" s="23"/>
    </row>
    <row r="1090" ht="15.75">
      <c r="C1090" s="23"/>
    </row>
    <row r="1091" ht="15.75">
      <c r="C1091" s="23"/>
    </row>
    <row r="1092" ht="15.75">
      <c r="C1092" s="23"/>
    </row>
    <row r="1093" ht="15.75">
      <c r="C1093" s="23"/>
    </row>
    <row r="1094" ht="15.75">
      <c r="C1094" s="23"/>
    </row>
    <row r="1095" ht="15.75">
      <c r="C1095" s="23"/>
    </row>
    <row r="1096" ht="15.75">
      <c r="C1096" s="23"/>
    </row>
    <row r="1097" ht="15.75">
      <c r="C1097" s="23"/>
    </row>
    <row r="1098" ht="15.75">
      <c r="C1098" s="23"/>
    </row>
    <row r="1099" ht="15.75">
      <c r="C1099" s="23"/>
    </row>
    <row r="1100" ht="15.75">
      <c r="C1100" s="23"/>
    </row>
    <row r="1101" ht="15.75">
      <c r="C1101" s="23"/>
    </row>
    <row r="1102" ht="15.75">
      <c r="C1102" s="23"/>
    </row>
    <row r="1103" ht="15.75">
      <c r="C1103" s="23"/>
    </row>
    <row r="1104" ht="15.75">
      <c r="C1104" s="23"/>
    </row>
    <row r="1105" ht="15.75">
      <c r="C1105" s="23"/>
    </row>
    <row r="1106" ht="15.75">
      <c r="C1106" s="23"/>
    </row>
    <row r="1107" ht="15.75">
      <c r="C1107" s="23"/>
    </row>
    <row r="1108" ht="15.75">
      <c r="C1108" s="23"/>
    </row>
    <row r="1109" ht="15.75">
      <c r="C1109" s="23"/>
    </row>
    <row r="1110" ht="15.75">
      <c r="C1110" s="23"/>
    </row>
    <row r="1111" ht="15.75">
      <c r="C1111" s="23"/>
    </row>
    <row r="1112" ht="15.75">
      <c r="C1112" s="23"/>
    </row>
    <row r="1113" ht="15.75">
      <c r="C1113" s="23"/>
    </row>
    <row r="1114" ht="15.75">
      <c r="C1114" s="23"/>
    </row>
    <row r="1115" ht="15.75">
      <c r="C1115" s="23"/>
    </row>
    <row r="1116" ht="15.75">
      <c r="C1116" s="23"/>
    </row>
    <row r="1117" ht="15.75">
      <c r="C1117" s="23"/>
    </row>
    <row r="1118" ht="15.75">
      <c r="C1118" s="23"/>
    </row>
    <row r="1119" ht="15.75">
      <c r="C1119" s="23"/>
    </row>
    <row r="1120" ht="15.75">
      <c r="C1120" s="23"/>
    </row>
    <row r="1121" ht="15.75">
      <c r="C1121" s="23"/>
    </row>
    <row r="1122" ht="15.75">
      <c r="C1122" s="23"/>
    </row>
    <row r="1123" ht="15.75">
      <c r="C1123" s="23"/>
    </row>
    <row r="1124" ht="15.75">
      <c r="C1124" s="23"/>
    </row>
    <row r="1125" ht="15.75">
      <c r="C1125" s="23"/>
    </row>
    <row r="1126" ht="15.75">
      <c r="C1126" s="23"/>
    </row>
    <row r="1127" ht="15.75">
      <c r="C1127" s="23"/>
    </row>
    <row r="1128" ht="15.75">
      <c r="C1128" s="23"/>
    </row>
    <row r="1129" ht="15.75">
      <c r="C1129" s="23"/>
    </row>
    <row r="1130" ht="15.75">
      <c r="C1130" s="23"/>
    </row>
    <row r="1131" ht="15.75">
      <c r="C1131" s="23"/>
    </row>
    <row r="1132" ht="15.75">
      <c r="C1132" s="23"/>
    </row>
    <row r="1133" ht="15.75">
      <c r="C1133" s="23"/>
    </row>
    <row r="1134" ht="15.75">
      <c r="C1134" s="23"/>
    </row>
    <row r="1135" ht="15.75">
      <c r="C1135" s="23"/>
    </row>
    <row r="1136" ht="15.75">
      <c r="C1136" s="23"/>
    </row>
    <row r="1137" ht="15.75">
      <c r="C1137" s="23"/>
    </row>
    <row r="1138" ht="15.75">
      <c r="C1138" s="23"/>
    </row>
    <row r="1139" ht="15.75">
      <c r="C1139" s="23"/>
    </row>
    <row r="1140" ht="15.75">
      <c r="C1140" s="23"/>
    </row>
    <row r="1141" ht="15.75">
      <c r="C1141" s="23"/>
    </row>
    <row r="1142" ht="15.75">
      <c r="C1142" s="23"/>
    </row>
    <row r="1143" ht="15.75">
      <c r="C1143" s="23"/>
    </row>
    <row r="1144" ht="15.75">
      <c r="C1144" s="23"/>
    </row>
    <row r="1145" ht="15.75">
      <c r="C1145" s="23"/>
    </row>
    <row r="1146" ht="15.75">
      <c r="C1146" s="23"/>
    </row>
    <row r="1147" ht="15.75">
      <c r="C1147" s="23"/>
    </row>
    <row r="1148" ht="15.75">
      <c r="C1148" s="23"/>
    </row>
    <row r="1149" ht="15.75">
      <c r="C1149" s="23"/>
    </row>
    <row r="1150" ht="15.75">
      <c r="C1150" s="23"/>
    </row>
    <row r="1151" ht="15.75">
      <c r="C1151" s="23"/>
    </row>
    <row r="1152" ht="15.75">
      <c r="C1152" s="23"/>
    </row>
    <row r="1153" ht="15.75">
      <c r="C1153" s="23"/>
    </row>
    <row r="1154" ht="15.75">
      <c r="C1154" s="23"/>
    </row>
    <row r="1155" ht="15.75">
      <c r="C1155" s="23"/>
    </row>
    <row r="1156" ht="15.75">
      <c r="C1156" s="23"/>
    </row>
    <row r="1157" ht="15.75">
      <c r="C1157" s="23"/>
    </row>
    <row r="1158" ht="15.75">
      <c r="C1158" s="23"/>
    </row>
    <row r="1159" ht="15.75">
      <c r="C1159" s="23"/>
    </row>
    <row r="1160" ht="15.75">
      <c r="C1160" s="23"/>
    </row>
    <row r="1161" ht="15.75">
      <c r="C1161" s="23"/>
    </row>
    <row r="1162" ht="15.75">
      <c r="C1162" s="23"/>
    </row>
    <row r="1163" ht="15.75">
      <c r="C1163" s="23"/>
    </row>
    <row r="1164" ht="15.75">
      <c r="C1164" s="23"/>
    </row>
    <row r="1165" ht="15.75">
      <c r="C1165" s="23"/>
    </row>
    <row r="1166" ht="15.75">
      <c r="C1166" s="23"/>
    </row>
    <row r="1167" ht="15.75">
      <c r="C1167" s="23"/>
    </row>
    <row r="1168" ht="15.75">
      <c r="C1168" s="23"/>
    </row>
    <row r="1169" ht="15.75">
      <c r="C1169" s="23"/>
    </row>
    <row r="1170" ht="15.75">
      <c r="C1170" s="23"/>
    </row>
    <row r="1171" ht="15.75">
      <c r="C1171" s="23"/>
    </row>
    <row r="1172" ht="15.75">
      <c r="C1172" s="23"/>
    </row>
    <row r="1173" ht="15.75">
      <c r="C1173" s="23"/>
    </row>
    <row r="1174" ht="15.75">
      <c r="C1174" s="23"/>
    </row>
    <row r="1175" ht="15.75">
      <c r="C1175" s="23"/>
    </row>
    <row r="1176" ht="15.75">
      <c r="C1176" s="23"/>
    </row>
    <row r="1177" ht="15.75">
      <c r="C1177" s="23"/>
    </row>
    <row r="1178" ht="15.75">
      <c r="C1178" s="23"/>
    </row>
    <row r="1179" ht="15.75">
      <c r="C1179" s="23"/>
    </row>
    <row r="1180" ht="15.75">
      <c r="C1180" s="23"/>
    </row>
    <row r="1181" ht="15.75">
      <c r="C1181" s="23"/>
    </row>
    <row r="1182" ht="15.75">
      <c r="C1182" s="23"/>
    </row>
    <row r="1183" ht="15.75">
      <c r="C1183" s="23"/>
    </row>
    <row r="1184" ht="15.75">
      <c r="C1184" s="23"/>
    </row>
    <row r="1185" ht="15.75">
      <c r="C1185" s="23"/>
    </row>
    <row r="1186" ht="15.75">
      <c r="C1186" s="23"/>
    </row>
    <row r="1187" ht="15.75">
      <c r="C1187" s="23"/>
    </row>
    <row r="1188" ht="15.75">
      <c r="C1188" s="23"/>
    </row>
    <row r="1189" ht="15.75">
      <c r="C1189" s="23"/>
    </row>
    <row r="1190" ht="15.75">
      <c r="C1190" s="23"/>
    </row>
    <row r="1191" ht="15.75">
      <c r="C1191" s="23"/>
    </row>
    <row r="1192" ht="15.75">
      <c r="C1192" s="23"/>
    </row>
    <row r="1193" ht="15.75">
      <c r="C1193" s="23"/>
    </row>
    <row r="1194" ht="15.75">
      <c r="C1194" s="23"/>
    </row>
    <row r="1195" ht="15.75">
      <c r="C1195" s="23"/>
    </row>
    <row r="1196" ht="15.75">
      <c r="C1196" s="23"/>
    </row>
    <row r="1197" ht="15.75">
      <c r="C1197" s="23"/>
    </row>
    <row r="1198" ht="15.75">
      <c r="C1198" s="23"/>
    </row>
    <row r="1199" ht="15.75">
      <c r="C1199" s="23"/>
    </row>
    <row r="1200" ht="15.75">
      <c r="C1200" s="23"/>
    </row>
    <row r="1201" ht="15.75">
      <c r="C1201" s="23"/>
    </row>
    <row r="1202" ht="15.75">
      <c r="C1202" s="23"/>
    </row>
    <row r="1203" ht="15.75">
      <c r="C1203" s="23"/>
    </row>
    <row r="1204" ht="15.75">
      <c r="C1204" s="23"/>
    </row>
    <row r="1205" ht="15.75">
      <c r="C1205" s="23"/>
    </row>
    <row r="1206" ht="15.75">
      <c r="C1206" s="23"/>
    </row>
    <row r="1207" ht="15.75">
      <c r="C1207" s="23"/>
    </row>
    <row r="1208" ht="15.75">
      <c r="C1208" s="23"/>
    </row>
    <row r="1209" ht="15.75">
      <c r="C1209" s="23"/>
    </row>
    <row r="1210" ht="15.75">
      <c r="C1210" s="23"/>
    </row>
    <row r="1211" ht="15.75">
      <c r="C1211" s="23"/>
    </row>
    <row r="1212" ht="15.75">
      <c r="C1212" s="23"/>
    </row>
    <row r="1213" ht="15.75">
      <c r="C1213" s="23"/>
    </row>
    <row r="1214" ht="15.75">
      <c r="C1214" s="23"/>
    </row>
    <row r="1215" ht="15.75">
      <c r="C1215" s="23"/>
    </row>
    <row r="1216" ht="15.75">
      <c r="C1216" s="23"/>
    </row>
    <row r="1217" ht="15.75">
      <c r="C1217" s="23"/>
    </row>
    <row r="1218" ht="15.75">
      <c r="C1218" s="23"/>
    </row>
    <row r="1219" ht="15.75">
      <c r="C1219" s="23"/>
    </row>
    <row r="1220" ht="15.75">
      <c r="C1220" s="23"/>
    </row>
    <row r="1221" ht="15.75">
      <c r="C1221" s="23"/>
    </row>
    <row r="1222" ht="15.75">
      <c r="C1222" s="23"/>
    </row>
    <row r="1223" ht="15.75">
      <c r="C1223" s="23"/>
    </row>
    <row r="1224" ht="15.75">
      <c r="C1224" s="23"/>
    </row>
    <row r="1225" ht="15.75">
      <c r="C1225" s="23"/>
    </row>
    <row r="1226" ht="15.75">
      <c r="C1226" s="23"/>
    </row>
    <row r="1227" ht="15.75">
      <c r="C1227" s="23"/>
    </row>
    <row r="1228" ht="15.75">
      <c r="C1228" s="23"/>
    </row>
    <row r="1229" ht="15.75">
      <c r="C1229" s="23"/>
    </row>
    <row r="1230" ht="15.75">
      <c r="C1230" s="23"/>
    </row>
    <row r="1231" ht="15.75">
      <c r="C1231" s="23"/>
    </row>
    <row r="1232" ht="15.75">
      <c r="C1232" s="23"/>
    </row>
    <row r="1233" ht="15.75">
      <c r="C1233" s="23"/>
    </row>
    <row r="1234" ht="15.75">
      <c r="C1234" s="23"/>
    </row>
    <row r="1235" ht="15.75">
      <c r="C1235" s="23"/>
    </row>
    <row r="1236" ht="15.75">
      <c r="C1236" s="23"/>
    </row>
    <row r="1237" ht="15.75">
      <c r="C1237" s="23"/>
    </row>
    <row r="1238" ht="15.75">
      <c r="C1238" s="23"/>
    </row>
    <row r="1239" ht="15.75">
      <c r="C1239" s="23"/>
    </row>
    <row r="1240" ht="15.75">
      <c r="C1240" s="23"/>
    </row>
    <row r="1241" ht="15.75">
      <c r="C1241" s="23"/>
    </row>
    <row r="1242" ht="15.75">
      <c r="C1242" s="23"/>
    </row>
    <row r="1243" ht="15.75">
      <c r="C1243" s="23"/>
    </row>
    <row r="1244" ht="15.75">
      <c r="C1244" s="23"/>
    </row>
    <row r="1245" ht="15.75">
      <c r="C1245" s="23"/>
    </row>
    <row r="1246" ht="15.75">
      <c r="C1246" s="23"/>
    </row>
    <row r="1247" ht="15.75">
      <c r="C1247" s="23"/>
    </row>
    <row r="1248" ht="15.75">
      <c r="C1248" s="23"/>
    </row>
    <row r="1249" ht="15.75">
      <c r="C1249" s="23"/>
    </row>
    <row r="1250" ht="15.75">
      <c r="C1250" s="23"/>
    </row>
    <row r="1251" ht="15.75">
      <c r="C1251" s="23"/>
    </row>
    <row r="1252" ht="15.75">
      <c r="C1252" s="23"/>
    </row>
    <row r="1253" ht="15.75">
      <c r="C1253" s="23"/>
    </row>
    <row r="1254" ht="15.75">
      <c r="C1254" s="23"/>
    </row>
    <row r="1255" ht="15.75">
      <c r="C1255" s="23"/>
    </row>
    <row r="1256" ht="15.75">
      <c r="C1256" s="23"/>
    </row>
    <row r="1257" ht="15.75">
      <c r="C1257" s="23"/>
    </row>
    <row r="1258" ht="15.75">
      <c r="C1258" s="23"/>
    </row>
    <row r="1259" ht="15.75">
      <c r="C1259" s="23"/>
    </row>
    <row r="1260" ht="15.75">
      <c r="C1260" s="23"/>
    </row>
    <row r="1261" ht="15.75">
      <c r="C1261" s="23"/>
    </row>
    <row r="1262" ht="15.75">
      <c r="C1262" s="23"/>
    </row>
    <row r="1263" ht="15.75">
      <c r="C1263" s="23"/>
    </row>
    <row r="1264" ht="15.75">
      <c r="C1264" s="23"/>
    </row>
    <row r="1265" ht="15.75">
      <c r="C1265" s="23"/>
    </row>
    <row r="1266" ht="15.75">
      <c r="C1266" s="23"/>
    </row>
    <row r="1267" ht="15.75">
      <c r="C1267" s="23"/>
    </row>
    <row r="1268" ht="15.75">
      <c r="C1268" s="23"/>
    </row>
    <row r="1269" ht="15.75">
      <c r="C1269" s="23"/>
    </row>
    <row r="1270" ht="15.75">
      <c r="C1270" s="23"/>
    </row>
    <row r="1271" ht="15.75">
      <c r="C1271" s="23"/>
    </row>
    <row r="1272" ht="15.75">
      <c r="C1272" s="23"/>
    </row>
    <row r="1273" ht="15.75">
      <c r="C1273" s="23"/>
    </row>
    <row r="1274" ht="15.75">
      <c r="C1274" s="23"/>
    </row>
    <row r="1275" ht="15.75">
      <c r="C1275" s="23"/>
    </row>
    <row r="1276" ht="15.75">
      <c r="C1276" s="23"/>
    </row>
    <row r="1277" ht="15.75">
      <c r="C1277" s="23"/>
    </row>
    <row r="1278" ht="15.75">
      <c r="C1278" s="23"/>
    </row>
    <row r="1279" ht="15.75">
      <c r="C1279" s="23"/>
    </row>
    <row r="1280" ht="15.75">
      <c r="C1280" s="23"/>
    </row>
    <row r="1281" ht="15.75">
      <c r="C1281" s="23"/>
    </row>
    <row r="1282" ht="15.75">
      <c r="C1282" s="23"/>
    </row>
    <row r="1283" ht="15.75">
      <c r="C1283" s="23"/>
    </row>
    <row r="1284" ht="15.75">
      <c r="C1284" s="23"/>
    </row>
    <row r="1285" ht="15.75">
      <c r="C1285" s="23"/>
    </row>
    <row r="1286" ht="15.75">
      <c r="C1286" s="23"/>
    </row>
    <row r="1287" ht="15.75">
      <c r="C1287" s="23"/>
    </row>
    <row r="1288" ht="15.75">
      <c r="C1288" s="23"/>
    </row>
    <row r="1289" ht="15.75">
      <c r="C1289" s="23"/>
    </row>
    <row r="1290" ht="15.75">
      <c r="C1290" s="23"/>
    </row>
    <row r="1291" ht="15.75">
      <c r="C1291" s="23"/>
    </row>
    <row r="1292" ht="15.75">
      <c r="C1292" s="23"/>
    </row>
    <row r="1293" ht="15.75">
      <c r="C1293" s="23"/>
    </row>
    <row r="1294" ht="15.75">
      <c r="C1294" s="23"/>
    </row>
    <row r="1295" ht="15.75">
      <c r="C1295" s="23"/>
    </row>
    <row r="1296" ht="15.75">
      <c r="C1296" s="23"/>
    </row>
    <row r="1297" ht="15.75">
      <c r="C1297" s="23"/>
    </row>
    <row r="1298" ht="15.75">
      <c r="C1298" s="23"/>
    </row>
    <row r="1299" ht="15.75">
      <c r="C1299" s="23"/>
    </row>
    <row r="1300" ht="15.75">
      <c r="C1300" s="23"/>
    </row>
    <row r="1301" ht="15.75">
      <c r="C1301" s="23"/>
    </row>
    <row r="1302" ht="15.75">
      <c r="C1302" s="23"/>
    </row>
    <row r="1303" ht="15.75">
      <c r="C1303" s="23"/>
    </row>
    <row r="1304" ht="15.75">
      <c r="C1304" s="23"/>
    </row>
    <row r="1305" ht="15.75">
      <c r="C1305" s="23"/>
    </row>
    <row r="1306" ht="15.75">
      <c r="C1306" s="23"/>
    </row>
    <row r="1307" ht="15.75">
      <c r="C1307" s="23"/>
    </row>
    <row r="1308" ht="15.75">
      <c r="C1308" s="23"/>
    </row>
    <row r="1309" ht="15.75">
      <c r="C1309" s="23"/>
    </row>
    <row r="1310" ht="15.75">
      <c r="C1310" s="23"/>
    </row>
    <row r="1311" ht="15.75">
      <c r="C1311" s="23"/>
    </row>
    <row r="1312" ht="15.75">
      <c r="C1312" s="23"/>
    </row>
    <row r="1313" ht="15.75">
      <c r="C1313" s="23"/>
    </row>
    <row r="1314" ht="15.75">
      <c r="C1314" s="23"/>
    </row>
    <row r="1315" ht="15.75">
      <c r="C1315" s="23"/>
    </row>
    <row r="1316" ht="15.75">
      <c r="C1316" s="23"/>
    </row>
    <row r="1317" ht="15.75">
      <c r="C1317" s="23"/>
    </row>
    <row r="1318" ht="15.75">
      <c r="C1318" s="23"/>
    </row>
    <row r="1319" ht="15.75">
      <c r="C1319" s="23"/>
    </row>
    <row r="1320" ht="15.75">
      <c r="C1320" s="23"/>
    </row>
    <row r="1321" ht="15.75">
      <c r="C1321" s="23"/>
    </row>
    <row r="1322" ht="15.75">
      <c r="C1322" s="23"/>
    </row>
    <row r="1323" ht="15.75">
      <c r="C1323" s="23"/>
    </row>
    <row r="1324" ht="15.75">
      <c r="C1324" s="23"/>
    </row>
    <row r="1325" ht="15.75">
      <c r="C1325" s="23"/>
    </row>
    <row r="1326" ht="15.75">
      <c r="C1326" s="23"/>
    </row>
    <row r="1327" ht="15.75">
      <c r="C1327" s="23"/>
    </row>
    <row r="1328" ht="15.75">
      <c r="C1328" s="23"/>
    </row>
    <row r="1329" ht="15.75">
      <c r="C1329" s="23"/>
    </row>
    <row r="1330" ht="15.75">
      <c r="C1330" s="23"/>
    </row>
    <row r="1331" ht="15.75">
      <c r="C1331" s="23"/>
    </row>
    <row r="1332" ht="15.75">
      <c r="C1332" s="23"/>
    </row>
    <row r="1333" ht="15.75">
      <c r="C1333" s="23"/>
    </row>
    <row r="1334" ht="15.75">
      <c r="C1334" s="23"/>
    </row>
    <row r="1335" ht="15.75">
      <c r="C1335" s="23"/>
    </row>
    <row r="1336" ht="15.75">
      <c r="C1336" s="23"/>
    </row>
    <row r="1337" ht="15.75">
      <c r="C1337" s="23"/>
    </row>
    <row r="1338" ht="15.75">
      <c r="C1338" s="23"/>
    </row>
    <row r="1339" ht="15.75">
      <c r="C1339" s="23"/>
    </row>
    <row r="1340" ht="15.75">
      <c r="C1340" s="23"/>
    </row>
    <row r="1341" ht="15.75">
      <c r="C1341" s="23"/>
    </row>
    <row r="1342" ht="15.75">
      <c r="C1342" s="23"/>
    </row>
    <row r="1343" ht="15.75">
      <c r="C1343" s="23"/>
    </row>
    <row r="1344" ht="15.75">
      <c r="C1344" s="23"/>
    </row>
    <row r="1345" ht="15.75">
      <c r="C1345" s="23"/>
    </row>
    <row r="1346" ht="15.75">
      <c r="C1346" s="23"/>
    </row>
    <row r="1347" ht="15.75">
      <c r="C1347" s="23"/>
    </row>
    <row r="1348" ht="15.75">
      <c r="C1348" s="23"/>
    </row>
    <row r="1349" ht="15.75">
      <c r="C1349" s="23"/>
    </row>
    <row r="1350" ht="15.75">
      <c r="C1350" s="23"/>
    </row>
    <row r="1351" ht="15.75">
      <c r="C1351" s="23"/>
    </row>
    <row r="1352" ht="15.75">
      <c r="C1352" s="23"/>
    </row>
    <row r="1353" ht="15.75">
      <c r="C1353" s="23"/>
    </row>
    <row r="1354" ht="15.75">
      <c r="C1354" s="23"/>
    </row>
    <row r="1355" ht="15.75">
      <c r="C1355" s="23"/>
    </row>
    <row r="1356" ht="15.75">
      <c r="C1356" s="23"/>
    </row>
    <row r="1357" ht="15.75">
      <c r="C1357" s="23"/>
    </row>
    <row r="1358" ht="15.75">
      <c r="C1358" s="23"/>
    </row>
    <row r="1359" ht="15.75">
      <c r="C1359" s="23"/>
    </row>
    <row r="1360" ht="15.75">
      <c r="C1360" s="23"/>
    </row>
    <row r="1361" ht="15.75">
      <c r="C1361" s="23"/>
    </row>
    <row r="1362" ht="15.75">
      <c r="C1362" s="23"/>
    </row>
    <row r="1363" ht="15.75">
      <c r="C1363" s="23"/>
    </row>
    <row r="1364" ht="15.75">
      <c r="C1364" s="23"/>
    </row>
    <row r="1365" ht="15.75">
      <c r="C1365" s="23"/>
    </row>
    <row r="1366" ht="15.75">
      <c r="C1366" s="23"/>
    </row>
    <row r="1367" ht="15.75">
      <c r="C1367" s="23"/>
    </row>
    <row r="1368" ht="15.75">
      <c r="C1368" s="23"/>
    </row>
    <row r="1369" ht="15.75">
      <c r="C1369" s="23"/>
    </row>
    <row r="1370" ht="15.75">
      <c r="C1370" s="23"/>
    </row>
    <row r="1371" ht="15.75">
      <c r="C1371" s="23"/>
    </row>
    <row r="1372" ht="15.75">
      <c r="C1372" s="23"/>
    </row>
    <row r="1373" ht="15.75">
      <c r="C1373" s="23"/>
    </row>
    <row r="1374" ht="15.75">
      <c r="C1374" s="23"/>
    </row>
    <row r="1375" ht="15.75">
      <c r="C1375" s="23"/>
    </row>
    <row r="1376" ht="15.75">
      <c r="C1376" s="23"/>
    </row>
    <row r="1377" ht="15.75">
      <c r="C1377" s="23"/>
    </row>
    <row r="1378" ht="15.75">
      <c r="C1378" s="23"/>
    </row>
    <row r="1379" ht="15.75">
      <c r="C1379" s="23"/>
    </row>
    <row r="1380" ht="15.75">
      <c r="C1380" s="23"/>
    </row>
    <row r="1381" ht="15.75">
      <c r="C1381" s="23"/>
    </row>
    <row r="1382" ht="15.75">
      <c r="C1382" s="23"/>
    </row>
    <row r="1383" ht="15.75">
      <c r="C1383" s="23"/>
    </row>
    <row r="1384" ht="15.75">
      <c r="C1384" s="23"/>
    </row>
    <row r="1385" ht="15.75">
      <c r="C1385" s="23"/>
    </row>
    <row r="1386" ht="15.75">
      <c r="C1386" s="23"/>
    </row>
    <row r="1387" ht="15.75">
      <c r="C1387" s="23"/>
    </row>
    <row r="1388" ht="15.75">
      <c r="C1388" s="23"/>
    </row>
    <row r="1389" ht="15.75">
      <c r="C1389" s="23"/>
    </row>
    <row r="1390" ht="15.75">
      <c r="C1390" s="23"/>
    </row>
    <row r="1391" ht="15.75">
      <c r="C1391" s="23"/>
    </row>
    <row r="1392" ht="15.75">
      <c r="C1392" s="23"/>
    </row>
    <row r="1393" ht="15.75">
      <c r="C1393" s="23"/>
    </row>
    <row r="1394" ht="15.75">
      <c r="C1394" s="23"/>
    </row>
    <row r="1395" ht="15.75">
      <c r="C1395" s="23"/>
    </row>
    <row r="1396" ht="15.75">
      <c r="C1396" s="23"/>
    </row>
    <row r="1397" ht="15.75">
      <c r="C1397" s="23"/>
    </row>
    <row r="1398" ht="15.75">
      <c r="C1398" s="23"/>
    </row>
    <row r="1399" ht="15.75">
      <c r="C1399" s="23"/>
    </row>
    <row r="1400" ht="15.75">
      <c r="C1400" s="23"/>
    </row>
    <row r="1401" ht="15.75">
      <c r="C1401" s="23"/>
    </row>
    <row r="1402" ht="15.75">
      <c r="C1402" s="23"/>
    </row>
    <row r="1403" ht="15.75">
      <c r="C1403" s="23"/>
    </row>
    <row r="1404" ht="15.75">
      <c r="C1404" s="23"/>
    </row>
    <row r="1405" ht="15.75">
      <c r="C1405" s="23"/>
    </row>
    <row r="1406" ht="15.75">
      <c r="C1406" s="23"/>
    </row>
    <row r="1407" ht="15.75">
      <c r="C1407" s="23"/>
    </row>
    <row r="1408" ht="15.75">
      <c r="C1408" s="23"/>
    </row>
    <row r="1409" ht="15.75">
      <c r="C1409" s="23"/>
    </row>
    <row r="1410" ht="15.75">
      <c r="C1410" s="23"/>
    </row>
    <row r="1411" ht="15.75">
      <c r="C1411" s="23"/>
    </row>
    <row r="1412" ht="15.75">
      <c r="C1412" s="23"/>
    </row>
    <row r="1413" ht="15.75">
      <c r="C1413" s="23"/>
    </row>
    <row r="1414" ht="15.75">
      <c r="C1414" s="23"/>
    </row>
    <row r="1415" ht="15.75">
      <c r="C1415" s="23"/>
    </row>
    <row r="1416" ht="15.75">
      <c r="C1416" s="23"/>
    </row>
    <row r="1417" ht="15.75">
      <c r="C1417" s="23"/>
    </row>
    <row r="1418" ht="15.75">
      <c r="C1418" s="23"/>
    </row>
    <row r="1419" ht="15.75">
      <c r="C1419" s="23"/>
    </row>
    <row r="1420" ht="15.75">
      <c r="C1420" s="23"/>
    </row>
    <row r="1421" ht="15.75">
      <c r="C1421" s="23"/>
    </row>
    <row r="1422" ht="15.75">
      <c r="C1422" s="23"/>
    </row>
    <row r="1423" ht="15.75">
      <c r="C1423" s="23"/>
    </row>
    <row r="1424" ht="15.75">
      <c r="C1424" s="23"/>
    </row>
    <row r="1425" ht="15.75">
      <c r="C1425" s="23"/>
    </row>
    <row r="1426" ht="15.75">
      <c r="C1426" s="23"/>
    </row>
    <row r="1427" ht="15.75">
      <c r="C1427" s="23"/>
    </row>
    <row r="1428" ht="15.75">
      <c r="C1428" s="23"/>
    </row>
    <row r="1429" ht="15.75">
      <c r="C1429" s="23"/>
    </row>
    <row r="1430" ht="15.75">
      <c r="C1430" s="23"/>
    </row>
    <row r="1431" ht="15.75">
      <c r="C1431" s="23"/>
    </row>
    <row r="1432" ht="15.75">
      <c r="C1432" s="23"/>
    </row>
    <row r="1433" ht="15.75">
      <c r="C1433" s="23"/>
    </row>
    <row r="1434" ht="15.75">
      <c r="C1434" s="23"/>
    </row>
    <row r="1435" ht="15.75">
      <c r="C1435" s="23"/>
    </row>
    <row r="1436" ht="15.75">
      <c r="C1436" s="23"/>
    </row>
    <row r="1437" ht="15.75">
      <c r="C1437" s="23"/>
    </row>
    <row r="1438" ht="15.75">
      <c r="C1438" s="23"/>
    </row>
    <row r="1439" ht="15.75">
      <c r="C1439" s="23"/>
    </row>
    <row r="1440" ht="15.75">
      <c r="C1440" s="23"/>
    </row>
    <row r="1441" ht="15.75">
      <c r="C1441" s="23"/>
    </row>
    <row r="1442" ht="15.75">
      <c r="C1442" s="23"/>
    </row>
    <row r="1443" ht="15.75">
      <c r="C1443" s="23"/>
    </row>
    <row r="1444" ht="15.75">
      <c r="C1444" s="23"/>
    </row>
    <row r="1445" ht="15.75">
      <c r="C1445" s="23"/>
    </row>
    <row r="1446" ht="15.75">
      <c r="C1446" s="23"/>
    </row>
    <row r="1447" ht="15.75">
      <c r="C1447" s="23"/>
    </row>
    <row r="1448" ht="15.75">
      <c r="C1448" s="23"/>
    </row>
    <row r="1449" ht="15.75">
      <c r="C1449" s="23"/>
    </row>
    <row r="1450" ht="15.75">
      <c r="C1450" s="23"/>
    </row>
    <row r="1451" ht="15.75">
      <c r="C1451" s="23"/>
    </row>
    <row r="1452" ht="15.75">
      <c r="C1452" s="23"/>
    </row>
    <row r="1453" ht="15.75">
      <c r="C1453" s="23"/>
    </row>
    <row r="1454" ht="15.75">
      <c r="C1454" s="23"/>
    </row>
    <row r="1455" ht="15.75">
      <c r="C1455" s="23"/>
    </row>
    <row r="1456" ht="15.75">
      <c r="C1456" s="23"/>
    </row>
    <row r="1457" ht="15.75">
      <c r="C1457" s="23"/>
    </row>
    <row r="1458" ht="15.75">
      <c r="C1458" s="23"/>
    </row>
    <row r="1459" ht="15.75">
      <c r="C1459" s="23"/>
    </row>
    <row r="1460" ht="15.75">
      <c r="C1460" s="23"/>
    </row>
    <row r="1461" ht="15.75">
      <c r="C1461" s="23"/>
    </row>
    <row r="1462" ht="15.75">
      <c r="C1462" s="23"/>
    </row>
    <row r="1463" ht="15.75">
      <c r="C1463" s="23"/>
    </row>
    <row r="1464" ht="15.75">
      <c r="C1464" s="23"/>
    </row>
    <row r="1465" ht="15.75">
      <c r="C1465" s="23"/>
    </row>
    <row r="1466" ht="15.75">
      <c r="C1466" s="23"/>
    </row>
    <row r="1467" ht="15.75">
      <c r="C1467" s="23"/>
    </row>
    <row r="1468" ht="15.75">
      <c r="C1468" s="23"/>
    </row>
    <row r="1469" ht="15.75">
      <c r="C1469" s="23"/>
    </row>
    <row r="1470" ht="15.75">
      <c r="C1470" s="23"/>
    </row>
    <row r="1471" ht="15.75">
      <c r="C1471" s="23"/>
    </row>
    <row r="1472" ht="15.75">
      <c r="C1472" s="23"/>
    </row>
    <row r="1473" ht="15.75">
      <c r="C1473" s="23"/>
    </row>
    <row r="1474" ht="15.75">
      <c r="C1474" s="23"/>
    </row>
    <row r="1475" ht="15.75">
      <c r="C1475" s="23"/>
    </row>
    <row r="1476" ht="15.75">
      <c r="C1476" s="23"/>
    </row>
    <row r="1477" ht="15.75">
      <c r="C1477" s="23"/>
    </row>
    <row r="1478" ht="15.75">
      <c r="C1478" s="23"/>
    </row>
    <row r="1479" ht="15.75">
      <c r="C1479" s="23"/>
    </row>
    <row r="1480" ht="15.75">
      <c r="C1480" s="23"/>
    </row>
    <row r="1481" ht="15.75">
      <c r="C1481" s="23"/>
    </row>
    <row r="1482" ht="15.75">
      <c r="C1482" s="23"/>
    </row>
    <row r="1483" ht="15.75">
      <c r="C1483" s="23"/>
    </row>
    <row r="1484" ht="15.75">
      <c r="C1484" s="23"/>
    </row>
    <row r="1485" ht="15.75">
      <c r="C1485" s="23"/>
    </row>
    <row r="1486" ht="15.75">
      <c r="C1486" s="23"/>
    </row>
    <row r="1487" ht="15.75">
      <c r="C1487" s="23"/>
    </row>
    <row r="1488" ht="15.75">
      <c r="C1488" s="23"/>
    </row>
    <row r="1489" ht="15.75">
      <c r="C1489" s="23"/>
    </row>
    <row r="1490" ht="15.75">
      <c r="C1490" s="23"/>
    </row>
    <row r="1491" ht="15.75">
      <c r="C1491" s="23"/>
    </row>
    <row r="1492" ht="15.75">
      <c r="C1492" s="23"/>
    </row>
    <row r="1493" ht="15.75">
      <c r="C1493" s="23"/>
    </row>
    <row r="1494" ht="15.75">
      <c r="C1494" s="23"/>
    </row>
    <row r="1495" ht="15.75">
      <c r="C1495" s="23"/>
    </row>
    <row r="1496" ht="15.75">
      <c r="C1496" s="23"/>
    </row>
    <row r="1497" ht="15.75">
      <c r="C1497" s="23"/>
    </row>
    <row r="1498" ht="15.75">
      <c r="C1498" s="23"/>
    </row>
    <row r="1499" ht="15.75">
      <c r="C1499" s="23"/>
    </row>
    <row r="1500" ht="15.75">
      <c r="C1500" s="23"/>
    </row>
    <row r="1501" ht="15.75">
      <c r="C1501" s="23"/>
    </row>
    <row r="1502" ht="15.75">
      <c r="C1502" s="23"/>
    </row>
    <row r="1503" ht="15.75">
      <c r="C1503" s="23"/>
    </row>
    <row r="1504" ht="15.75">
      <c r="C1504" s="23"/>
    </row>
    <row r="1505" ht="15.75">
      <c r="C1505" s="23"/>
    </row>
    <row r="1506" ht="15.75">
      <c r="C1506" s="23"/>
    </row>
    <row r="1507" ht="15.75">
      <c r="C1507" s="23"/>
    </row>
    <row r="1508" ht="15.75">
      <c r="C1508" s="23"/>
    </row>
    <row r="1509" ht="15.75">
      <c r="C1509" s="23"/>
    </row>
    <row r="1510" ht="15.75">
      <c r="C1510" s="23"/>
    </row>
    <row r="1511" ht="15.75">
      <c r="C1511" s="23"/>
    </row>
    <row r="1512" ht="15.75">
      <c r="C1512" s="23"/>
    </row>
    <row r="1513" ht="15.75">
      <c r="C1513" s="23"/>
    </row>
    <row r="1514" ht="15.75">
      <c r="C1514" s="23"/>
    </row>
    <row r="1515" ht="15.75">
      <c r="C1515" s="23"/>
    </row>
    <row r="1516" ht="15.75">
      <c r="C1516" s="23"/>
    </row>
    <row r="1517" ht="15.75">
      <c r="C1517" s="23"/>
    </row>
    <row r="1518" ht="15.75">
      <c r="C1518" s="23"/>
    </row>
    <row r="1519" ht="15.75">
      <c r="C1519" s="23"/>
    </row>
    <row r="1520" ht="15.75">
      <c r="C1520" s="23"/>
    </row>
    <row r="1521" ht="15.75">
      <c r="C1521" s="23"/>
    </row>
    <row r="1522" ht="15.75">
      <c r="C1522" s="23"/>
    </row>
    <row r="1523" ht="15.75">
      <c r="C1523" s="23"/>
    </row>
    <row r="1524" ht="15.75">
      <c r="C1524" s="23"/>
    </row>
    <row r="1525" ht="15.75">
      <c r="C1525" s="23"/>
    </row>
    <row r="1526" ht="15.75">
      <c r="C1526" s="23"/>
    </row>
    <row r="1527" ht="15.75">
      <c r="C1527" s="23"/>
    </row>
    <row r="1528" ht="15.75">
      <c r="C1528" s="23"/>
    </row>
    <row r="1529" ht="15.75">
      <c r="C1529" s="23"/>
    </row>
    <row r="1530" ht="15.75">
      <c r="C1530" s="23"/>
    </row>
    <row r="1531" ht="15.75">
      <c r="C1531" s="23"/>
    </row>
    <row r="1532" ht="15.75">
      <c r="C1532" s="23"/>
    </row>
    <row r="1533" ht="15.75">
      <c r="C1533" s="23"/>
    </row>
    <row r="1534" ht="15.75">
      <c r="C1534" s="23"/>
    </row>
    <row r="1535" ht="15.75">
      <c r="C1535" s="23"/>
    </row>
    <row r="1536" ht="15.75">
      <c r="C1536" s="23"/>
    </row>
    <row r="1537" ht="15.75">
      <c r="C1537" s="23"/>
    </row>
    <row r="1538" ht="15.75">
      <c r="C1538" s="23"/>
    </row>
    <row r="1539" ht="15.75">
      <c r="C1539" s="23"/>
    </row>
    <row r="1540" ht="15.75">
      <c r="C1540" s="23"/>
    </row>
    <row r="1541" ht="15.75">
      <c r="C1541" s="23"/>
    </row>
    <row r="1542" ht="15.75">
      <c r="C1542" s="23"/>
    </row>
    <row r="1543" ht="15.75">
      <c r="C1543" s="23"/>
    </row>
    <row r="1544" ht="15.75">
      <c r="C1544" s="23"/>
    </row>
    <row r="1545" ht="15.75">
      <c r="C1545" s="23"/>
    </row>
    <row r="1546" ht="15.75">
      <c r="C1546" s="23"/>
    </row>
    <row r="1547" ht="15.75">
      <c r="C1547" s="23"/>
    </row>
    <row r="1548" ht="15.75">
      <c r="C1548" s="23"/>
    </row>
    <row r="1549" ht="15.75">
      <c r="C1549" s="23"/>
    </row>
    <row r="1550" ht="15.75">
      <c r="C1550" s="23"/>
    </row>
    <row r="1551" ht="15.75">
      <c r="C1551" s="23"/>
    </row>
    <row r="1552" ht="15.75">
      <c r="C1552" s="23"/>
    </row>
    <row r="1553" ht="15.75">
      <c r="C1553" s="23"/>
    </row>
    <row r="1554" ht="15.75">
      <c r="C1554" s="23"/>
    </row>
    <row r="1555" ht="15.75">
      <c r="C1555" s="23"/>
    </row>
    <row r="1556" ht="15.75">
      <c r="C1556" s="23"/>
    </row>
    <row r="1557" ht="15.75">
      <c r="C1557" s="23"/>
    </row>
    <row r="1558" ht="15.75">
      <c r="C1558" s="23"/>
    </row>
    <row r="1559" ht="15.75">
      <c r="C1559" s="23"/>
    </row>
    <row r="1560" ht="15.75">
      <c r="C1560" s="23"/>
    </row>
    <row r="1561" ht="15.75">
      <c r="C1561" s="23"/>
    </row>
    <row r="1562" ht="15.75">
      <c r="C1562" s="23"/>
    </row>
    <row r="1563" ht="15.75">
      <c r="C1563" s="23"/>
    </row>
    <row r="1564" ht="15.75">
      <c r="C1564" s="23"/>
    </row>
    <row r="1565" ht="15.75">
      <c r="C1565" s="23"/>
    </row>
    <row r="1566" ht="15.75">
      <c r="C1566" s="23"/>
    </row>
    <row r="1567" ht="15.75">
      <c r="C1567" s="23"/>
    </row>
    <row r="1568" ht="15.75">
      <c r="C1568" s="23"/>
    </row>
    <row r="1569" ht="15.75">
      <c r="C1569" s="23"/>
    </row>
    <row r="1570" ht="15.75">
      <c r="C1570" s="23"/>
    </row>
    <row r="1571" ht="15.75">
      <c r="C1571" s="23"/>
    </row>
    <row r="1572" ht="15.75">
      <c r="C1572" s="23"/>
    </row>
    <row r="1573" ht="15.75">
      <c r="C1573" s="23"/>
    </row>
    <row r="1574" ht="15.75">
      <c r="C1574" s="23"/>
    </row>
    <row r="1575" ht="15.75">
      <c r="C1575" s="23"/>
    </row>
    <row r="1576" ht="15.75">
      <c r="C1576" s="23"/>
    </row>
    <row r="1577" ht="15.75">
      <c r="C1577" s="23"/>
    </row>
    <row r="1578" ht="15.75">
      <c r="C1578" s="23"/>
    </row>
    <row r="1579" ht="15.75">
      <c r="C1579" s="23"/>
    </row>
    <row r="1580" ht="15.75">
      <c r="C1580" s="23"/>
    </row>
    <row r="1581" ht="15.75">
      <c r="C1581" s="23"/>
    </row>
    <row r="1582" ht="15.75">
      <c r="C1582" s="23"/>
    </row>
    <row r="1583" ht="15.75">
      <c r="C1583" s="23"/>
    </row>
    <row r="1584" ht="15.75">
      <c r="C1584" s="23"/>
    </row>
    <row r="1585" ht="15.75">
      <c r="C1585" s="23"/>
    </row>
    <row r="1586" ht="15.75">
      <c r="C1586" s="23"/>
    </row>
    <row r="1587" ht="15.75">
      <c r="C1587" s="23"/>
    </row>
    <row r="1588" ht="15.75">
      <c r="C1588" s="23"/>
    </row>
    <row r="1589" ht="15.75">
      <c r="C1589" s="23"/>
    </row>
    <row r="1590" ht="15.75">
      <c r="C1590" s="23"/>
    </row>
    <row r="1591" ht="15.75">
      <c r="C1591" s="23"/>
    </row>
    <row r="1592" ht="15.75">
      <c r="C1592" s="23"/>
    </row>
    <row r="1593" ht="15.75">
      <c r="C1593" s="23"/>
    </row>
    <row r="1594" ht="15.75">
      <c r="C1594" s="23"/>
    </row>
    <row r="1595" ht="15.75">
      <c r="C1595" s="23"/>
    </row>
    <row r="1596" ht="15.75">
      <c r="C1596" s="23"/>
    </row>
    <row r="1597" ht="15.75">
      <c r="C1597" s="23"/>
    </row>
    <row r="1598" ht="15.75">
      <c r="C1598" s="23"/>
    </row>
    <row r="1599" ht="15.75">
      <c r="C1599" s="23"/>
    </row>
    <row r="1600" ht="15.75">
      <c r="C1600" s="23"/>
    </row>
    <row r="1601" ht="15.75">
      <c r="C1601" s="23"/>
    </row>
    <row r="1602" ht="15.75">
      <c r="C1602" s="23"/>
    </row>
    <row r="1603" ht="15.75">
      <c r="C1603" s="23"/>
    </row>
    <row r="1604" ht="15.75">
      <c r="C1604" s="23"/>
    </row>
    <row r="1605" ht="15.75">
      <c r="C1605" s="23"/>
    </row>
    <row r="1606" ht="15.75">
      <c r="C1606" s="23"/>
    </row>
    <row r="1607" ht="15.75">
      <c r="C1607" s="23"/>
    </row>
    <row r="1608" ht="15.75">
      <c r="C1608" s="23"/>
    </row>
    <row r="1609" ht="15.75">
      <c r="C1609" s="23"/>
    </row>
    <row r="1610" ht="15.75">
      <c r="C1610" s="23"/>
    </row>
    <row r="1611" ht="15.75">
      <c r="C1611" s="23"/>
    </row>
    <row r="1612" ht="15.75">
      <c r="C1612" s="23"/>
    </row>
    <row r="1613" ht="15.75">
      <c r="C1613" s="23"/>
    </row>
    <row r="1614" ht="15.75">
      <c r="C1614" s="23"/>
    </row>
    <row r="1615" ht="15.75">
      <c r="C1615" s="23"/>
    </row>
    <row r="1616" ht="15.75">
      <c r="C1616" s="23"/>
    </row>
    <row r="1617" ht="15.75">
      <c r="C1617" s="23"/>
    </row>
    <row r="1618" ht="15.75">
      <c r="C1618" s="23"/>
    </row>
    <row r="1619" ht="15.75">
      <c r="C1619" s="23"/>
    </row>
    <row r="1620" ht="15.75">
      <c r="C1620" s="23"/>
    </row>
    <row r="1621" ht="15.75">
      <c r="C1621" s="23"/>
    </row>
    <row r="1622" ht="15.75">
      <c r="C1622" s="23"/>
    </row>
    <row r="1623" ht="15.75">
      <c r="C1623" s="23"/>
    </row>
    <row r="1624" ht="15.75">
      <c r="C1624" s="23"/>
    </row>
    <row r="1625" ht="15.75">
      <c r="C1625" s="23"/>
    </row>
    <row r="1626" ht="15.75">
      <c r="C1626" s="23"/>
    </row>
    <row r="1627" ht="15.75">
      <c r="C1627" s="23"/>
    </row>
    <row r="1628" ht="15.75">
      <c r="C1628" s="23"/>
    </row>
    <row r="1629" ht="15.75">
      <c r="C1629" s="23"/>
    </row>
    <row r="1630" ht="15.75">
      <c r="C1630" s="23"/>
    </row>
    <row r="1631" ht="15.75">
      <c r="C1631" s="23"/>
    </row>
    <row r="1632" ht="15.75">
      <c r="C1632" s="23"/>
    </row>
    <row r="1633" ht="15.75">
      <c r="C1633" s="23"/>
    </row>
    <row r="1634" ht="15.75">
      <c r="C1634" s="23"/>
    </row>
    <row r="1635" ht="15.75">
      <c r="C1635" s="23"/>
    </row>
    <row r="1636" ht="15.75">
      <c r="C1636" s="23"/>
    </row>
    <row r="1637" ht="15.75">
      <c r="C1637" s="23"/>
    </row>
    <row r="1638" ht="15.75">
      <c r="C1638" s="23"/>
    </row>
    <row r="1639" ht="15.75">
      <c r="C1639" s="23"/>
    </row>
    <row r="1640" ht="15.75">
      <c r="C1640" s="23"/>
    </row>
    <row r="1641" ht="15.75">
      <c r="C1641" s="23"/>
    </row>
    <row r="1642" ht="15.75">
      <c r="C1642" s="23"/>
    </row>
    <row r="1643" ht="15.75">
      <c r="C1643" s="23"/>
    </row>
    <row r="1644" ht="15.75">
      <c r="C1644" s="23"/>
    </row>
    <row r="1645" ht="15.75">
      <c r="C1645" s="23"/>
    </row>
    <row r="1646" ht="15.75">
      <c r="C1646" s="23"/>
    </row>
    <row r="1647" ht="15.75">
      <c r="C1647" s="23"/>
    </row>
    <row r="1648" ht="15.75">
      <c r="C1648" s="23"/>
    </row>
    <row r="1649" ht="15.75">
      <c r="C1649" s="23"/>
    </row>
    <row r="1650" ht="15.75">
      <c r="C1650" s="23"/>
    </row>
    <row r="1651" ht="15.75">
      <c r="C1651" s="23"/>
    </row>
    <row r="1652" ht="15.75">
      <c r="C1652" s="23"/>
    </row>
    <row r="1653" ht="15.75">
      <c r="C1653" s="23"/>
    </row>
    <row r="1654" ht="15.75">
      <c r="C1654" s="23"/>
    </row>
    <row r="1655" ht="15.75">
      <c r="C1655" s="23"/>
    </row>
    <row r="1656" ht="15.75">
      <c r="C1656" s="23"/>
    </row>
    <row r="1657" ht="15.75">
      <c r="C1657" s="23"/>
    </row>
    <row r="1658" ht="15.75">
      <c r="C1658" s="23"/>
    </row>
    <row r="1659" ht="15.75">
      <c r="C1659" s="23"/>
    </row>
    <row r="1660" ht="15.75">
      <c r="C1660" s="23"/>
    </row>
    <row r="1661" ht="15.75">
      <c r="C1661" s="23"/>
    </row>
    <row r="1662" ht="15.75">
      <c r="C1662" s="23"/>
    </row>
    <row r="1663" ht="15.75">
      <c r="C1663" s="23"/>
    </row>
    <row r="1664" ht="15.75">
      <c r="C1664" s="23"/>
    </row>
    <row r="1665" ht="15.75">
      <c r="C1665" s="23"/>
    </row>
    <row r="1666" ht="15.75">
      <c r="C1666" s="23"/>
    </row>
    <row r="1667" ht="15.75">
      <c r="C1667" s="23"/>
    </row>
    <row r="1668" ht="15.75">
      <c r="C1668" s="23"/>
    </row>
    <row r="1669" ht="15.75">
      <c r="C1669" s="23"/>
    </row>
    <row r="1670" ht="15.75">
      <c r="C1670" s="23"/>
    </row>
    <row r="1671" ht="15.75">
      <c r="C1671" s="23"/>
    </row>
    <row r="1672" ht="15.75">
      <c r="C1672" s="23"/>
    </row>
    <row r="1673" ht="15.75">
      <c r="C1673" s="23"/>
    </row>
    <row r="1674" ht="15.75">
      <c r="C1674" s="23"/>
    </row>
    <row r="1675" ht="15.75">
      <c r="C1675" s="23"/>
    </row>
    <row r="1676" ht="15.75">
      <c r="C1676" s="23"/>
    </row>
    <row r="1677" ht="15.75">
      <c r="C1677" s="23"/>
    </row>
    <row r="1678" ht="15.75">
      <c r="C1678" s="23"/>
    </row>
    <row r="1679" ht="15.75">
      <c r="C1679" s="23"/>
    </row>
    <row r="1680" ht="15.75">
      <c r="C1680" s="23"/>
    </row>
    <row r="1681" ht="15.75">
      <c r="C1681" s="23"/>
    </row>
    <row r="1682" ht="15.75">
      <c r="C1682" s="23"/>
    </row>
    <row r="1683" ht="15.75">
      <c r="C1683" s="23"/>
    </row>
    <row r="1684" ht="15.75">
      <c r="C1684" s="23"/>
    </row>
    <row r="1685" ht="15.75">
      <c r="C1685" s="23"/>
    </row>
    <row r="1686" ht="15.75">
      <c r="C1686" s="23"/>
    </row>
    <row r="1687" ht="15.75">
      <c r="C1687" s="23"/>
    </row>
    <row r="1688" ht="15.75">
      <c r="C1688" s="23"/>
    </row>
    <row r="1689" ht="15.75">
      <c r="C1689" s="23"/>
    </row>
    <row r="1690" ht="15.75">
      <c r="C1690" s="23"/>
    </row>
    <row r="1691" ht="15.75">
      <c r="C1691" s="23"/>
    </row>
    <row r="1692" ht="15.75">
      <c r="C1692" s="23"/>
    </row>
    <row r="1693" ht="15.75">
      <c r="C1693" s="23"/>
    </row>
    <row r="1694" ht="15.75">
      <c r="C1694" s="23"/>
    </row>
    <row r="1695" ht="15.75">
      <c r="C1695" s="23"/>
    </row>
    <row r="1696" ht="15.75">
      <c r="C1696" s="23"/>
    </row>
    <row r="1697" ht="15.75">
      <c r="C1697" s="23"/>
    </row>
    <row r="1698" ht="15.75">
      <c r="C1698" s="23"/>
    </row>
    <row r="1699" ht="15.75">
      <c r="C1699" s="23"/>
    </row>
    <row r="1700" ht="15.75">
      <c r="C1700" s="23"/>
    </row>
    <row r="1701" ht="15.75">
      <c r="C1701" s="23"/>
    </row>
    <row r="1702" ht="15.75">
      <c r="C1702" s="23"/>
    </row>
    <row r="1703" ht="15.75">
      <c r="C1703" s="23"/>
    </row>
    <row r="1704" ht="15.75">
      <c r="C1704" s="23"/>
    </row>
    <row r="1705" ht="15.75">
      <c r="C1705" s="23"/>
    </row>
    <row r="1706" ht="15.75">
      <c r="C1706" s="23"/>
    </row>
    <row r="1707" ht="15.75">
      <c r="C1707" s="23"/>
    </row>
    <row r="1708" ht="15.75">
      <c r="C1708" s="23"/>
    </row>
    <row r="1709" ht="15.75">
      <c r="C1709" s="23"/>
    </row>
    <row r="1710" ht="15.75">
      <c r="C1710" s="23"/>
    </row>
    <row r="1711" ht="15.75">
      <c r="C1711" s="23"/>
    </row>
    <row r="1712" ht="15.75">
      <c r="C1712" s="23"/>
    </row>
    <row r="1713" ht="15.75">
      <c r="C1713" s="23"/>
    </row>
    <row r="1714" ht="15.75">
      <c r="C1714" s="23"/>
    </row>
    <row r="1715" ht="15.75">
      <c r="C1715" s="23"/>
    </row>
    <row r="1716" ht="15.75">
      <c r="C1716" s="23"/>
    </row>
    <row r="1717" ht="15.75">
      <c r="C1717" s="23"/>
    </row>
    <row r="1718" ht="15.75">
      <c r="C1718" s="23"/>
    </row>
    <row r="1719" ht="15.75">
      <c r="C1719" s="23"/>
    </row>
    <row r="1720" ht="15.75">
      <c r="C1720" s="23"/>
    </row>
    <row r="1721" ht="15.75">
      <c r="C1721" s="23"/>
    </row>
    <row r="1722" ht="15.75">
      <c r="C1722" s="23"/>
    </row>
    <row r="1723" ht="15.75">
      <c r="C1723" s="23"/>
    </row>
    <row r="1724" ht="15.75">
      <c r="C1724" s="23"/>
    </row>
    <row r="1725" ht="15.75">
      <c r="C1725" s="23"/>
    </row>
    <row r="1726" ht="15.75">
      <c r="C1726" s="23"/>
    </row>
    <row r="1727" ht="15.75">
      <c r="C1727" s="23"/>
    </row>
    <row r="1728" ht="15.75">
      <c r="C1728" s="23"/>
    </row>
    <row r="1729" ht="15.75">
      <c r="C1729" s="23"/>
    </row>
    <row r="1730" ht="15.75">
      <c r="C1730" s="23"/>
    </row>
    <row r="1731" ht="15.75">
      <c r="C1731" s="23"/>
    </row>
    <row r="1732" ht="15.75">
      <c r="C1732" s="23"/>
    </row>
    <row r="1733" ht="15.75">
      <c r="C1733" s="23"/>
    </row>
    <row r="1734" ht="15.75">
      <c r="C1734" s="23"/>
    </row>
    <row r="1735" ht="15.75">
      <c r="C1735" s="23"/>
    </row>
    <row r="1736" ht="15.75">
      <c r="C1736" s="23"/>
    </row>
    <row r="1737" ht="15.75">
      <c r="C1737" s="23"/>
    </row>
    <row r="1738" ht="15.75">
      <c r="C1738" s="23"/>
    </row>
    <row r="1739" ht="15.75">
      <c r="C1739" s="23"/>
    </row>
    <row r="1740" ht="15.75">
      <c r="C1740" s="23"/>
    </row>
    <row r="1741" ht="15.75">
      <c r="C1741" s="23"/>
    </row>
    <row r="1742" ht="15.75">
      <c r="C1742" s="23"/>
    </row>
    <row r="1743" ht="15.75">
      <c r="C1743" s="23"/>
    </row>
    <row r="1744" ht="15.75">
      <c r="C1744" s="23"/>
    </row>
    <row r="1745" ht="15.75">
      <c r="C1745" s="23"/>
    </row>
    <row r="1746" ht="15.75">
      <c r="C1746" s="23"/>
    </row>
    <row r="1747" ht="15.75">
      <c r="C1747" s="23"/>
    </row>
    <row r="1748" ht="15.75">
      <c r="C1748" s="23"/>
    </row>
    <row r="1749" ht="15.75">
      <c r="C1749" s="23"/>
    </row>
    <row r="1750" ht="15.75">
      <c r="C1750" s="23"/>
    </row>
    <row r="1751" ht="15.75">
      <c r="C1751" s="23"/>
    </row>
    <row r="1752" ht="15.75">
      <c r="C1752" s="23"/>
    </row>
    <row r="1753" ht="15.75">
      <c r="C1753" s="23"/>
    </row>
    <row r="1754" ht="15.75">
      <c r="C1754" s="23"/>
    </row>
    <row r="1755" ht="15.75">
      <c r="C1755" s="23"/>
    </row>
    <row r="1756" ht="15.75">
      <c r="C1756" s="23"/>
    </row>
    <row r="1757" ht="15.75">
      <c r="C1757" s="23"/>
    </row>
    <row r="1758" ht="15.75">
      <c r="C1758" s="23"/>
    </row>
    <row r="1759" ht="15.75">
      <c r="C1759" s="23"/>
    </row>
    <row r="1760" ht="15.75">
      <c r="C1760" s="23"/>
    </row>
    <row r="1761" ht="15.75">
      <c r="C1761" s="23"/>
    </row>
    <row r="1762" ht="15.75">
      <c r="C1762" s="23"/>
    </row>
    <row r="1763" ht="15.75">
      <c r="C1763" s="23"/>
    </row>
    <row r="1764" ht="15.75">
      <c r="C1764" s="23"/>
    </row>
    <row r="1765" ht="15.75">
      <c r="C1765" s="23"/>
    </row>
    <row r="1766" ht="15.75">
      <c r="C1766" s="23"/>
    </row>
    <row r="1767" ht="15.75">
      <c r="C1767" s="23"/>
    </row>
    <row r="1768" ht="15.75">
      <c r="C1768" s="23"/>
    </row>
    <row r="1769" ht="15.75">
      <c r="C1769" s="23"/>
    </row>
    <row r="1770" ht="15.75">
      <c r="C1770" s="23"/>
    </row>
    <row r="1771" ht="15.75">
      <c r="C1771" s="23"/>
    </row>
    <row r="1772" ht="15.75">
      <c r="C1772" s="23"/>
    </row>
    <row r="1773" ht="15.75">
      <c r="C1773" s="23"/>
    </row>
    <row r="1774" ht="15.75">
      <c r="C1774" s="23"/>
    </row>
    <row r="1775" ht="15.75">
      <c r="C1775" s="23"/>
    </row>
    <row r="1776" ht="15.75">
      <c r="C1776" s="23"/>
    </row>
    <row r="1777" ht="15.75">
      <c r="C1777" s="23"/>
    </row>
    <row r="1778" ht="15.75">
      <c r="C1778" s="23"/>
    </row>
    <row r="1779" ht="15.75">
      <c r="C1779" s="23"/>
    </row>
    <row r="1780" ht="15.75">
      <c r="C1780" s="23"/>
    </row>
    <row r="1781" ht="15.75">
      <c r="C1781" s="23"/>
    </row>
    <row r="1782" ht="15.75">
      <c r="C1782" s="23"/>
    </row>
    <row r="1783" ht="15.75">
      <c r="C1783" s="23"/>
    </row>
    <row r="1784" ht="15.75">
      <c r="C1784" s="23"/>
    </row>
    <row r="1785" ht="15.75">
      <c r="C1785" s="23"/>
    </row>
    <row r="1786" ht="15.75">
      <c r="C1786" s="23"/>
    </row>
    <row r="1787" ht="15.75">
      <c r="C1787" s="23"/>
    </row>
    <row r="1788" ht="15.75">
      <c r="C1788" s="23"/>
    </row>
    <row r="1789" ht="15.75">
      <c r="C1789" s="23"/>
    </row>
    <row r="1790" ht="15.75">
      <c r="C1790" s="23"/>
    </row>
    <row r="1791" ht="15.75">
      <c r="C1791" s="23"/>
    </row>
    <row r="1792" ht="15.75">
      <c r="C1792" s="23"/>
    </row>
    <row r="1793" ht="15.75">
      <c r="C1793" s="23"/>
    </row>
    <row r="1794" ht="15.75">
      <c r="C1794" s="23"/>
    </row>
    <row r="1795" ht="15.75">
      <c r="C1795" s="23"/>
    </row>
    <row r="1796" ht="15.75">
      <c r="C1796" s="23"/>
    </row>
    <row r="1797" ht="15.75">
      <c r="C1797" s="23"/>
    </row>
    <row r="1798" ht="15.75">
      <c r="C1798" s="23"/>
    </row>
    <row r="1799" ht="15.75">
      <c r="C1799" s="23"/>
    </row>
    <row r="1800" ht="15.75">
      <c r="C1800" s="23"/>
    </row>
    <row r="1801" ht="15.75">
      <c r="C1801" s="23"/>
    </row>
    <row r="1802" ht="15.75">
      <c r="C1802" s="23"/>
    </row>
    <row r="1803" ht="15.75">
      <c r="C1803" s="23"/>
    </row>
    <row r="1804" ht="15.75">
      <c r="C1804" s="23"/>
    </row>
    <row r="1805" ht="15.75">
      <c r="C1805" s="23"/>
    </row>
    <row r="1806" ht="15.75">
      <c r="C1806" s="23"/>
    </row>
    <row r="1807" ht="15.75">
      <c r="C1807" s="23"/>
    </row>
    <row r="1808" ht="15.75">
      <c r="C1808" s="23"/>
    </row>
    <row r="1809" ht="15.75">
      <c r="C1809" s="23"/>
    </row>
    <row r="1810" ht="15.75">
      <c r="C1810" s="23"/>
    </row>
    <row r="1811" ht="15.75">
      <c r="C1811" s="23"/>
    </row>
    <row r="1812" ht="15.75">
      <c r="C1812" s="23"/>
    </row>
    <row r="1813" ht="15.75">
      <c r="C1813" s="23"/>
    </row>
    <row r="1814" ht="15.75">
      <c r="C1814" s="23"/>
    </row>
    <row r="1815" ht="15.75">
      <c r="C1815" s="23"/>
    </row>
    <row r="1816" ht="15.75">
      <c r="C1816" s="23"/>
    </row>
    <row r="1817" ht="15.75">
      <c r="C1817" s="23"/>
    </row>
    <row r="1818" ht="15.75">
      <c r="C1818" s="23"/>
    </row>
    <row r="1819" ht="15.75">
      <c r="C1819" s="23"/>
    </row>
    <row r="1820" ht="15.75">
      <c r="C1820" s="23"/>
    </row>
    <row r="1821" ht="15.75">
      <c r="C1821" s="23"/>
    </row>
    <row r="1822" ht="15.75">
      <c r="C1822" s="23"/>
    </row>
    <row r="1823" ht="15.75">
      <c r="C1823" s="23"/>
    </row>
    <row r="1824" ht="15.75">
      <c r="C1824" s="23"/>
    </row>
    <row r="1825" ht="15.75">
      <c r="C1825" s="23"/>
    </row>
    <row r="1826" ht="15.75">
      <c r="C1826" s="23"/>
    </row>
    <row r="1827" ht="15.75">
      <c r="C1827" s="23"/>
    </row>
    <row r="1828" ht="15.75">
      <c r="C1828" s="23"/>
    </row>
    <row r="1829" ht="15.75">
      <c r="C1829" s="23"/>
    </row>
    <row r="1830" ht="15.75">
      <c r="C1830" s="23"/>
    </row>
    <row r="1831" ht="15.75">
      <c r="C1831" s="23"/>
    </row>
    <row r="1832" ht="15.75">
      <c r="C1832" s="23"/>
    </row>
    <row r="1833" ht="15.75">
      <c r="C1833" s="23"/>
    </row>
    <row r="1834" ht="15.75">
      <c r="C1834" s="23"/>
    </row>
    <row r="1835" ht="15.75">
      <c r="C1835" s="23"/>
    </row>
    <row r="1836" ht="15.75">
      <c r="C1836" s="23"/>
    </row>
    <row r="1837" ht="15.75">
      <c r="C1837" s="23"/>
    </row>
    <row r="1838" ht="15.75">
      <c r="C1838" s="23"/>
    </row>
    <row r="1839" ht="15.75">
      <c r="C1839" s="23"/>
    </row>
    <row r="1840" ht="15.75">
      <c r="C1840" s="23"/>
    </row>
    <row r="1841" ht="15.75">
      <c r="C1841" s="23"/>
    </row>
    <row r="1842" ht="15.75">
      <c r="C1842" s="23"/>
    </row>
    <row r="1843" ht="15.75">
      <c r="C1843" s="23"/>
    </row>
    <row r="1844" ht="15.75">
      <c r="C1844" s="23"/>
    </row>
    <row r="1845" ht="15.75">
      <c r="C1845" s="23"/>
    </row>
    <row r="1846" ht="15.75">
      <c r="C1846" s="23"/>
    </row>
    <row r="1847" ht="15.75">
      <c r="C1847" s="23"/>
    </row>
    <row r="1848" ht="15.75">
      <c r="C1848" s="23"/>
    </row>
    <row r="1849" ht="15.75">
      <c r="C1849" s="23"/>
    </row>
    <row r="1850" ht="15.75">
      <c r="C1850" s="23"/>
    </row>
    <row r="1851" ht="15.75">
      <c r="C1851" s="23"/>
    </row>
    <row r="1852" ht="15.75">
      <c r="C1852" s="23"/>
    </row>
    <row r="1853" ht="15.75">
      <c r="C1853" s="23"/>
    </row>
    <row r="1854" ht="15.75">
      <c r="C1854" s="23"/>
    </row>
    <row r="1855" ht="15.75">
      <c r="C1855" s="23"/>
    </row>
    <row r="1856" ht="15.75">
      <c r="C1856" s="23"/>
    </row>
    <row r="1857" ht="15.75">
      <c r="C1857" s="23"/>
    </row>
    <row r="1858" ht="15.75">
      <c r="C1858" s="23"/>
    </row>
    <row r="1859" ht="15.75">
      <c r="C1859" s="23"/>
    </row>
    <row r="1860" ht="15.75">
      <c r="C1860" s="23"/>
    </row>
    <row r="1861" ht="15.75">
      <c r="C1861" s="23"/>
    </row>
    <row r="1862" ht="15.75">
      <c r="C1862" s="23"/>
    </row>
    <row r="1863" ht="15.75">
      <c r="C1863" s="23"/>
    </row>
    <row r="1864" ht="15.75">
      <c r="C1864" s="23"/>
    </row>
    <row r="1865" ht="15.75">
      <c r="C1865" s="23"/>
    </row>
    <row r="1866" ht="15.75">
      <c r="C1866" s="23"/>
    </row>
    <row r="1867" ht="15.75">
      <c r="C1867" s="23"/>
    </row>
    <row r="1868" ht="15.75">
      <c r="C1868" s="23"/>
    </row>
    <row r="1869" ht="15.75">
      <c r="C1869" s="23"/>
    </row>
    <row r="1870" ht="15.75">
      <c r="C1870" s="23"/>
    </row>
    <row r="1871" ht="15.75">
      <c r="C1871" s="23"/>
    </row>
    <row r="1872" ht="15.75">
      <c r="C1872" s="23"/>
    </row>
    <row r="1873" ht="15.75">
      <c r="C1873" s="23"/>
    </row>
    <row r="1874" ht="15.75">
      <c r="C1874" s="23"/>
    </row>
    <row r="1875" ht="15.75">
      <c r="C1875" s="23"/>
    </row>
    <row r="1876" ht="15.75">
      <c r="C1876" s="23"/>
    </row>
    <row r="1877" ht="15.75">
      <c r="C1877" s="23"/>
    </row>
    <row r="1878" ht="15.75">
      <c r="C1878" s="23"/>
    </row>
    <row r="1879" ht="15.75">
      <c r="C1879" s="23"/>
    </row>
    <row r="1880" ht="15.75">
      <c r="C1880" s="23"/>
    </row>
    <row r="1881" ht="15.75">
      <c r="C1881" s="23"/>
    </row>
    <row r="1882" ht="15.75">
      <c r="C1882" s="23"/>
    </row>
    <row r="1883" ht="15.75">
      <c r="C1883" s="23"/>
    </row>
    <row r="1884" ht="15.75">
      <c r="C1884" s="23"/>
    </row>
    <row r="1885" ht="15.75">
      <c r="C1885" s="23"/>
    </row>
    <row r="1886" ht="15.75">
      <c r="C1886" s="23"/>
    </row>
    <row r="1887" ht="15.75">
      <c r="C1887" s="23"/>
    </row>
    <row r="1888" ht="15.75">
      <c r="C1888" s="23"/>
    </row>
    <row r="1889" ht="15.75">
      <c r="C1889" s="23"/>
    </row>
    <row r="1890" ht="15.75">
      <c r="C1890" s="23"/>
    </row>
    <row r="1891" ht="15.75">
      <c r="C1891" s="23"/>
    </row>
    <row r="1892" ht="15.75">
      <c r="C1892" s="23"/>
    </row>
    <row r="1893" ht="15.75">
      <c r="C1893" s="23"/>
    </row>
    <row r="1894" ht="15.75">
      <c r="C1894" s="23"/>
    </row>
    <row r="1895" ht="15.75">
      <c r="C1895" s="23"/>
    </row>
    <row r="1896" ht="15.75">
      <c r="C1896" s="23"/>
    </row>
    <row r="1897" ht="15.75">
      <c r="C1897" s="23"/>
    </row>
    <row r="1898" ht="15.75">
      <c r="C1898" s="23"/>
    </row>
    <row r="1899" ht="15.75">
      <c r="C1899" s="23"/>
    </row>
    <row r="1900" ht="15.75">
      <c r="C1900" s="23"/>
    </row>
    <row r="1901" ht="15.75">
      <c r="C1901" s="23"/>
    </row>
    <row r="1902" ht="15.75">
      <c r="C1902" s="23"/>
    </row>
    <row r="1903" ht="15.75">
      <c r="C1903" s="23"/>
    </row>
    <row r="1904" ht="15.75">
      <c r="C1904" s="23"/>
    </row>
    <row r="1905" ht="15.75">
      <c r="C1905" s="23"/>
    </row>
    <row r="1906" ht="15.75">
      <c r="C1906" s="23"/>
    </row>
    <row r="1907" ht="15.75">
      <c r="C1907" s="23"/>
    </row>
    <row r="1908" ht="15.75">
      <c r="C1908" s="23"/>
    </row>
    <row r="1909" ht="15.75">
      <c r="C1909" s="23"/>
    </row>
    <row r="1910" ht="15.75">
      <c r="C1910" s="23"/>
    </row>
    <row r="1911" ht="15.75">
      <c r="C1911" s="23"/>
    </row>
    <row r="1912" ht="15.75">
      <c r="C1912" s="23"/>
    </row>
    <row r="1913" ht="15.75">
      <c r="C1913" s="23"/>
    </row>
    <row r="1914" ht="15.75">
      <c r="C1914" s="23"/>
    </row>
    <row r="1915" ht="15.75">
      <c r="C1915" s="23"/>
    </row>
    <row r="1916" ht="15.75">
      <c r="C1916" s="23"/>
    </row>
    <row r="1917" ht="15.75">
      <c r="C1917" s="23"/>
    </row>
    <row r="1918" ht="15.75">
      <c r="C1918" s="23"/>
    </row>
    <row r="1919" ht="15.75">
      <c r="C1919" s="23"/>
    </row>
    <row r="1920" ht="15.75">
      <c r="C1920" s="23"/>
    </row>
    <row r="1921" ht="15.75">
      <c r="C1921" s="23"/>
    </row>
    <row r="1922" ht="15.75">
      <c r="C1922" s="23"/>
    </row>
    <row r="1923" ht="15.75">
      <c r="C1923" s="23"/>
    </row>
    <row r="1924" ht="15.75">
      <c r="C1924" s="23"/>
    </row>
    <row r="1925" ht="15.75">
      <c r="C1925" s="23"/>
    </row>
    <row r="1926" ht="15.75">
      <c r="C1926" s="23"/>
    </row>
    <row r="1927" ht="15.75">
      <c r="C1927" s="23"/>
    </row>
    <row r="1928" ht="15.75">
      <c r="C1928" s="23"/>
    </row>
    <row r="1929" ht="15.75">
      <c r="C1929" s="23"/>
    </row>
    <row r="1930" ht="15.75">
      <c r="C1930" s="23"/>
    </row>
    <row r="1931" ht="15.75">
      <c r="C1931" s="23"/>
    </row>
    <row r="1932" ht="15.75">
      <c r="C1932" s="23"/>
    </row>
    <row r="1933" ht="15.75">
      <c r="C1933" s="23"/>
    </row>
    <row r="1934" ht="15.75">
      <c r="C1934" s="23"/>
    </row>
    <row r="1935" ht="15.75">
      <c r="C1935" s="23"/>
    </row>
    <row r="1936" ht="15.75">
      <c r="C1936" s="23"/>
    </row>
    <row r="1937" ht="15.75">
      <c r="C1937" s="23"/>
    </row>
    <row r="1938" ht="15.75">
      <c r="C1938" s="23"/>
    </row>
    <row r="1939" ht="15.75">
      <c r="C1939" s="23"/>
    </row>
    <row r="1940" ht="15.75">
      <c r="C1940" s="23"/>
    </row>
    <row r="1941" ht="15.75">
      <c r="C1941" s="23"/>
    </row>
    <row r="1942" ht="15.75">
      <c r="C1942" s="23"/>
    </row>
    <row r="1943" ht="15.75">
      <c r="C1943" s="23"/>
    </row>
    <row r="1944" ht="15.75">
      <c r="C1944" s="23"/>
    </row>
    <row r="1945" ht="15.75">
      <c r="C1945" s="23"/>
    </row>
    <row r="1946" ht="15.75">
      <c r="C1946" s="23"/>
    </row>
    <row r="1947" ht="15.75">
      <c r="C1947" s="23"/>
    </row>
    <row r="1948" ht="15.75">
      <c r="C1948" s="23"/>
    </row>
    <row r="1949" ht="15.75">
      <c r="C1949" s="23"/>
    </row>
    <row r="1950" ht="15.75">
      <c r="C1950" s="23"/>
    </row>
    <row r="1951" ht="15.75">
      <c r="C1951" s="23"/>
    </row>
    <row r="1952" ht="15.75">
      <c r="C1952" s="23"/>
    </row>
    <row r="1953" ht="15.75">
      <c r="C1953" s="23"/>
    </row>
    <row r="1954" ht="15.75">
      <c r="C1954" s="23"/>
    </row>
    <row r="1955" ht="15.75">
      <c r="C1955" s="23"/>
    </row>
    <row r="1956" ht="15.75">
      <c r="C1956" s="23"/>
    </row>
    <row r="1957" ht="15.75">
      <c r="C1957" s="23"/>
    </row>
    <row r="1958" ht="15.75">
      <c r="C1958" s="23"/>
    </row>
    <row r="1959" ht="15.75">
      <c r="C1959" s="23"/>
    </row>
    <row r="1960" ht="15.75">
      <c r="C1960" s="23"/>
    </row>
    <row r="1961" ht="15.75">
      <c r="C1961" s="23"/>
    </row>
    <row r="1962" ht="15.75">
      <c r="C1962" s="23"/>
    </row>
    <row r="1963" ht="15.75">
      <c r="C1963" s="23"/>
    </row>
    <row r="1964" ht="15.75">
      <c r="C1964" s="23"/>
    </row>
    <row r="1965" ht="15.75">
      <c r="C1965" s="23"/>
    </row>
    <row r="1966" ht="15.75">
      <c r="C1966" s="23"/>
    </row>
    <row r="1967" ht="15.75">
      <c r="C1967" s="23"/>
    </row>
    <row r="1968" ht="15.75">
      <c r="C1968" s="23"/>
    </row>
    <row r="1969" ht="15.75">
      <c r="C1969" s="23"/>
    </row>
    <row r="1970" ht="15.75">
      <c r="C1970" s="23"/>
    </row>
    <row r="1971" ht="15.75">
      <c r="C1971" s="23"/>
    </row>
    <row r="1972" ht="15.75">
      <c r="C1972" s="23"/>
    </row>
    <row r="1973" ht="15.75">
      <c r="C1973" s="23"/>
    </row>
    <row r="1974" ht="15.75">
      <c r="C1974" s="23"/>
    </row>
    <row r="1975" ht="15.75">
      <c r="C1975" s="23"/>
    </row>
    <row r="1976" ht="15.75">
      <c r="C1976" s="23"/>
    </row>
    <row r="1977" ht="15.75">
      <c r="C1977" s="23"/>
    </row>
    <row r="1978" ht="15.75">
      <c r="C1978" s="23"/>
    </row>
    <row r="1979" ht="15.75">
      <c r="C1979" s="23"/>
    </row>
    <row r="1980" ht="15.75">
      <c r="C1980" s="23"/>
    </row>
    <row r="1981" ht="15.75">
      <c r="C1981" s="23"/>
    </row>
    <row r="1982" ht="15.75">
      <c r="C1982" s="23"/>
    </row>
    <row r="1983" ht="15.75">
      <c r="C1983" s="23"/>
    </row>
    <row r="1984" ht="15.75">
      <c r="C1984" s="23"/>
    </row>
    <row r="1985" ht="15.75">
      <c r="C1985" s="23"/>
    </row>
    <row r="1986" ht="15.75">
      <c r="C1986" s="23"/>
    </row>
    <row r="1987" ht="15.75">
      <c r="C1987" s="23"/>
    </row>
    <row r="1988" ht="15.75">
      <c r="C1988" s="23"/>
    </row>
    <row r="1989" ht="15.75">
      <c r="C1989" s="23"/>
    </row>
    <row r="1990" ht="15.75">
      <c r="C1990" s="23"/>
    </row>
    <row r="1991" ht="15.75">
      <c r="C1991" s="23"/>
    </row>
    <row r="1992" ht="15.75">
      <c r="C1992" s="23"/>
    </row>
    <row r="1993" ht="15.75">
      <c r="C1993" s="23"/>
    </row>
    <row r="1994" ht="15.75">
      <c r="C1994" s="23"/>
    </row>
    <row r="1995" ht="15.75">
      <c r="C1995" s="23"/>
    </row>
    <row r="1996" ht="15.75">
      <c r="C1996" s="23"/>
    </row>
    <row r="1997" ht="15.75">
      <c r="C1997" s="23"/>
    </row>
    <row r="1998" ht="15.75">
      <c r="C1998" s="23"/>
    </row>
    <row r="1999" ht="15.75">
      <c r="C1999" s="23"/>
    </row>
    <row r="2000" ht="15.75">
      <c r="C2000" s="23"/>
    </row>
    <row r="2001" ht="15.75">
      <c r="C2001" s="23"/>
    </row>
    <row r="2002" ht="15.75">
      <c r="C2002" s="23"/>
    </row>
    <row r="2003" ht="15.75">
      <c r="C2003" s="23"/>
    </row>
    <row r="2004" ht="15.75">
      <c r="C2004" s="23"/>
    </row>
    <row r="2005" ht="15.75">
      <c r="C2005" s="23"/>
    </row>
    <row r="2006" ht="15.75">
      <c r="C2006" s="23"/>
    </row>
    <row r="2007" ht="15.75">
      <c r="C2007" s="23"/>
    </row>
    <row r="2008" ht="15.75">
      <c r="C2008" s="23"/>
    </row>
    <row r="2009" ht="15.75">
      <c r="C2009" s="23"/>
    </row>
    <row r="2010" ht="15.75">
      <c r="C2010" s="23"/>
    </row>
    <row r="2011" ht="15.75">
      <c r="C2011" s="23"/>
    </row>
    <row r="2012" ht="15.75">
      <c r="C2012" s="23"/>
    </row>
    <row r="2013" ht="15.75">
      <c r="C2013" s="23"/>
    </row>
    <row r="2014" ht="15.75">
      <c r="C2014" s="23"/>
    </row>
    <row r="2015" ht="15.75">
      <c r="C2015" s="23"/>
    </row>
    <row r="2016" ht="15.75">
      <c r="C2016" s="23"/>
    </row>
    <row r="2017" ht="15.75">
      <c r="C2017" s="23"/>
    </row>
    <row r="2018" ht="15.75">
      <c r="C2018" s="23"/>
    </row>
    <row r="2019" ht="15.75">
      <c r="C2019" s="23"/>
    </row>
    <row r="2020" ht="15.75">
      <c r="C2020" s="23"/>
    </row>
    <row r="2021" ht="15.75">
      <c r="C2021" s="23"/>
    </row>
    <row r="2022" ht="15.75">
      <c r="C2022" s="23"/>
    </row>
    <row r="2023" ht="15.75">
      <c r="C2023" s="23"/>
    </row>
    <row r="2024" ht="15.75">
      <c r="C2024" s="23"/>
    </row>
    <row r="2025" ht="15.75">
      <c r="C2025" s="23"/>
    </row>
    <row r="2026" ht="15.75">
      <c r="C2026" s="23"/>
    </row>
    <row r="2027" ht="15.75">
      <c r="C2027" s="23"/>
    </row>
    <row r="2028" ht="15.75">
      <c r="C2028" s="23"/>
    </row>
    <row r="2029" ht="15.75">
      <c r="C2029" s="23"/>
    </row>
    <row r="2030" ht="15.75">
      <c r="C2030" s="23"/>
    </row>
    <row r="2031" ht="15.75">
      <c r="C2031" s="23"/>
    </row>
    <row r="2032" ht="15.75">
      <c r="C2032" s="23"/>
    </row>
    <row r="2033" ht="15.75">
      <c r="C2033" s="23"/>
    </row>
    <row r="2034" ht="15.75">
      <c r="C2034" s="23"/>
    </row>
    <row r="2035" ht="15.75">
      <c r="C2035" s="23"/>
    </row>
    <row r="2036" ht="15.75">
      <c r="C2036" s="23"/>
    </row>
    <row r="2037" ht="15.75">
      <c r="C2037" s="23"/>
    </row>
    <row r="2038" ht="15.75">
      <c r="C2038" s="23"/>
    </row>
    <row r="2039" ht="15.75">
      <c r="C2039" s="23"/>
    </row>
    <row r="2040" ht="15.75">
      <c r="C2040" s="23"/>
    </row>
    <row r="2041" ht="15.75">
      <c r="C2041" s="23"/>
    </row>
    <row r="2042" ht="15.75">
      <c r="C2042" s="23"/>
    </row>
    <row r="2043" ht="15.75">
      <c r="C2043" s="23"/>
    </row>
    <row r="2044" ht="15.75">
      <c r="C2044" s="23"/>
    </row>
    <row r="2045" ht="15.75">
      <c r="C2045" s="23"/>
    </row>
    <row r="2046" ht="15.75">
      <c r="C2046" s="23"/>
    </row>
    <row r="2047" ht="15.75">
      <c r="C2047" s="23"/>
    </row>
    <row r="2048" ht="15.75">
      <c r="C2048" s="23"/>
    </row>
    <row r="2049" ht="15.75">
      <c r="C2049" s="23"/>
    </row>
    <row r="2050" ht="15.75">
      <c r="C2050" s="23"/>
    </row>
    <row r="2051" ht="15.75">
      <c r="C2051" s="23"/>
    </row>
    <row r="2052" ht="15.75">
      <c r="C2052" s="23"/>
    </row>
    <row r="2053" ht="15.75">
      <c r="C2053" s="23"/>
    </row>
    <row r="2054" ht="15.75">
      <c r="C2054" s="23"/>
    </row>
    <row r="2055" ht="15.75">
      <c r="C2055" s="23"/>
    </row>
    <row r="2056" ht="15.75">
      <c r="C2056" s="23"/>
    </row>
    <row r="2057" ht="15.75">
      <c r="C2057" s="23"/>
    </row>
    <row r="2058" ht="15.75">
      <c r="C2058" s="23"/>
    </row>
    <row r="2059" ht="15.75">
      <c r="C2059" s="23"/>
    </row>
    <row r="2060" ht="15.75">
      <c r="C2060" s="23"/>
    </row>
    <row r="2061" ht="15.75">
      <c r="C2061" s="23"/>
    </row>
    <row r="2062" ht="15.75">
      <c r="C2062" s="23"/>
    </row>
    <row r="2063" ht="15.75">
      <c r="C2063" s="23"/>
    </row>
    <row r="2064" ht="15.75">
      <c r="C2064" s="23"/>
    </row>
    <row r="2065" ht="15.75">
      <c r="C2065" s="23"/>
    </row>
    <row r="2066" ht="15.75">
      <c r="C2066" s="23"/>
    </row>
    <row r="2067" ht="15.75">
      <c r="C2067" s="23"/>
    </row>
    <row r="2068" ht="15.75">
      <c r="C2068" s="23"/>
    </row>
    <row r="2069" ht="15.75">
      <c r="C2069" s="23"/>
    </row>
    <row r="2070" ht="15.75">
      <c r="C2070" s="23"/>
    </row>
    <row r="2071" ht="15.75">
      <c r="C2071" s="23"/>
    </row>
    <row r="2072" ht="15.75">
      <c r="C2072" s="23"/>
    </row>
    <row r="2073" ht="15.75">
      <c r="C2073" s="23"/>
    </row>
    <row r="2074" ht="15.75">
      <c r="C2074" s="23"/>
    </row>
    <row r="2075" ht="15.75">
      <c r="C2075" s="23"/>
    </row>
    <row r="2076" ht="15.75">
      <c r="C2076" s="23"/>
    </row>
    <row r="2077" ht="15.75">
      <c r="C2077" s="23"/>
    </row>
    <row r="2078" ht="15.75">
      <c r="C2078" s="23"/>
    </row>
    <row r="2079" ht="15.75">
      <c r="C2079" s="23"/>
    </row>
    <row r="2080" ht="15.75">
      <c r="C2080" s="23"/>
    </row>
    <row r="2081" ht="15.75">
      <c r="C2081" s="23"/>
    </row>
    <row r="2082" ht="15.75">
      <c r="C2082" s="23"/>
    </row>
    <row r="2083" ht="15.75">
      <c r="C2083" s="23"/>
    </row>
    <row r="2084" ht="15.75">
      <c r="C2084" s="23"/>
    </row>
    <row r="2085" ht="15.75">
      <c r="C2085" s="23"/>
    </row>
    <row r="2086" ht="15.75">
      <c r="C2086" s="23"/>
    </row>
    <row r="2087" ht="15.75">
      <c r="C2087" s="23"/>
    </row>
    <row r="2088" ht="15.75">
      <c r="C2088" s="23"/>
    </row>
    <row r="2089" ht="15.75">
      <c r="C2089" s="23"/>
    </row>
    <row r="2090" ht="15.75">
      <c r="C2090" s="23"/>
    </row>
    <row r="2091" ht="15.75">
      <c r="C2091" s="23"/>
    </row>
    <row r="2092" ht="15.75">
      <c r="C2092" s="23"/>
    </row>
    <row r="2093" ht="15.75">
      <c r="C2093" s="23"/>
    </row>
    <row r="2094" ht="15.75">
      <c r="C2094" s="23"/>
    </row>
    <row r="2095" ht="15.75">
      <c r="C2095" s="23"/>
    </row>
    <row r="2096" ht="15.75">
      <c r="C2096" s="23"/>
    </row>
    <row r="2097" ht="15.75">
      <c r="C2097" s="23"/>
    </row>
    <row r="2098" ht="15.75">
      <c r="C2098" s="23"/>
    </row>
    <row r="2099" ht="15.75">
      <c r="C2099" s="23"/>
    </row>
    <row r="2100" ht="15.75">
      <c r="C2100" s="23"/>
    </row>
    <row r="2101" ht="15.75">
      <c r="C2101" s="23"/>
    </row>
    <row r="2102" ht="15.75">
      <c r="C2102" s="23"/>
    </row>
    <row r="2103" ht="15.75">
      <c r="C2103" s="23"/>
    </row>
    <row r="2104" ht="15.75">
      <c r="C2104" s="23"/>
    </row>
    <row r="2105" ht="15.75">
      <c r="C2105" s="23"/>
    </row>
    <row r="2106" ht="15.75">
      <c r="C2106" s="23"/>
    </row>
    <row r="2107" ht="15.75">
      <c r="C2107" s="23"/>
    </row>
    <row r="2108" ht="15.75">
      <c r="C2108" s="23"/>
    </row>
    <row r="2109" ht="15.75">
      <c r="C2109" s="23"/>
    </row>
    <row r="2110" ht="15.75">
      <c r="C2110" s="23"/>
    </row>
    <row r="2111" ht="15.75">
      <c r="C2111" s="23"/>
    </row>
    <row r="2112" ht="15.75">
      <c r="C2112" s="23"/>
    </row>
    <row r="2113" ht="15.75">
      <c r="C2113" s="23"/>
    </row>
    <row r="2114" ht="15.75">
      <c r="C2114" s="23"/>
    </row>
    <row r="2115" ht="15.75">
      <c r="C2115" s="23"/>
    </row>
    <row r="2116" ht="15.75">
      <c r="C2116" s="23"/>
    </row>
    <row r="2117" ht="15.75">
      <c r="C2117" s="23"/>
    </row>
    <row r="2118" ht="15.75">
      <c r="C2118" s="23"/>
    </row>
    <row r="2119" ht="15.75">
      <c r="C2119" s="23"/>
    </row>
    <row r="2120" ht="15.75">
      <c r="C2120" s="23"/>
    </row>
    <row r="2121" ht="15.75">
      <c r="C2121" s="23"/>
    </row>
    <row r="2122" ht="15.75">
      <c r="C2122" s="23"/>
    </row>
    <row r="2123" ht="15.75">
      <c r="C2123" s="23"/>
    </row>
    <row r="2124" ht="15.75">
      <c r="C2124" s="23"/>
    </row>
    <row r="2125" ht="15.75">
      <c r="C2125" s="23"/>
    </row>
    <row r="2126" ht="15.75">
      <c r="C2126" s="23"/>
    </row>
    <row r="2127" ht="15.75">
      <c r="C2127" s="23"/>
    </row>
    <row r="2128" ht="15.75">
      <c r="C2128" s="23"/>
    </row>
    <row r="2129" ht="15.75">
      <c r="C2129" s="23"/>
    </row>
    <row r="2130" ht="15.75">
      <c r="C2130" s="23"/>
    </row>
    <row r="2131" ht="15.75">
      <c r="C2131" s="23"/>
    </row>
    <row r="2132" ht="15.75">
      <c r="C2132" s="23"/>
    </row>
    <row r="2133" ht="15.75">
      <c r="C2133" s="23"/>
    </row>
    <row r="2134" ht="15.75">
      <c r="C2134" s="23"/>
    </row>
    <row r="2135" ht="15.75">
      <c r="C2135" s="23"/>
    </row>
    <row r="2136" ht="15.75">
      <c r="C2136" s="23"/>
    </row>
    <row r="2137" ht="15.75">
      <c r="C2137" s="23"/>
    </row>
    <row r="2138" ht="15.75">
      <c r="C2138" s="23"/>
    </row>
    <row r="2139" ht="15.75">
      <c r="C2139" s="23"/>
    </row>
    <row r="2140" ht="15.75">
      <c r="C2140" s="23"/>
    </row>
    <row r="2141" ht="15.75">
      <c r="C2141" s="23"/>
    </row>
    <row r="2142" ht="15.75">
      <c r="C2142" s="23"/>
    </row>
    <row r="2143" ht="15.75">
      <c r="C2143" s="23"/>
    </row>
    <row r="2144" ht="15.75">
      <c r="C2144" s="23"/>
    </row>
    <row r="2145" ht="15.75">
      <c r="C2145" s="23"/>
    </row>
    <row r="2146" ht="15.75">
      <c r="C2146" s="23"/>
    </row>
    <row r="2147" ht="15.75">
      <c r="C2147" s="23"/>
    </row>
    <row r="2148" ht="15.75">
      <c r="C2148" s="23"/>
    </row>
    <row r="2149" ht="15.75">
      <c r="C2149" s="23"/>
    </row>
    <row r="2150" ht="15.75">
      <c r="C2150" s="23"/>
    </row>
    <row r="2151" ht="15.75">
      <c r="C2151" s="23"/>
    </row>
    <row r="2152" ht="15.75">
      <c r="C2152" s="23"/>
    </row>
    <row r="2153" ht="15.75">
      <c r="C2153" s="23"/>
    </row>
    <row r="2154" ht="15.75">
      <c r="C2154" s="23"/>
    </row>
    <row r="2155" ht="15.75">
      <c r="C2155" s="23"/>
    </row>
    <row r="2156" ht="15.75">
      <c r="C2156" s="23"/>
    </row>
    <row r="2157" ht="15.75">
      <c r="C2157" s="23"/>
    </row>
    <row r="2158" ht="15.75">
      <c r="C2158" s="23"/>
    </row>
    <row r="2159" ht="15.75">
      <c r="C2159" s="23"/>
    </row>
    <row r="2160" ht="15.75">
      <c r="C2160" s="23"/>
    </row>
    <row r="2161" ht="15.75">
      <c r="C2161" s="23"/>
    </row>
    <row r="2162" ht="15.75">
      <c r="C2162" s="23"/>
    </row>
    <row r="2163" ht="15.75">
      <c r="C2163" s="23"/>
    </row>
    <row r="2164" ht="15.75">
      <c r="C2164" s="23"/>
    </row>
    <row r="2165" ht="15.75">
      <c r="C2165" s="23"/>
    </row>
    <row r="2166" ht="15.75">
      <c r="C2166" s="23"/>
    </row>
    <row r="2167" ht="15.75">
      <c r="C2167" s="23"/>
    </row>
    <row r="2168" ht="15.75">
      <c r="C2168" s="23"/>
    </row>
    <row r="2169" ht="15.75">
      <c r="C2169" s="23"/>
    </row>
    <row r="2170" ht="15.75">
      <c r="C2170" s="23"/>
    </row>
    <row r="2171" ht="15.75">
      <c r="C2171" s="23"/>
    </row>
    <row r="2172" ht="15.75">
      <c r="C2172" s="23"/>
    </row>
    <row r="2173" ht="15.75">
      <c r="C2173" s="23"/>
    </row>
    <row r="2174" ht="15.75">
      <c r="C2174" s="23"/>
    </row>
    <row r="2175" ht="15.75">
      <c r="C2175" s="23"/>
    </row>
    <row r="2176" ht="15.75">
      <c r="C2176" s="23"/>
    </row>
    <row r="2177" ht="15.75">
      <c r="C2177" s="23"/>
    </row>
    <row r="2178" ht="15.75">
      <c r="C2178" s="23"/>
    </row>
    <row r="2179" ht="15.75">
      <c r="C2179" s="23"/>
    </row>
    <row r="2180" ht="15.75">
      <c r="C2180" s="23"/>
    </row>
    <row r="2181" ht="15.75">
      <c r="C2181" s="23"/>
    </row>
    <row r="2182" ht="15.75">
      <c r="C2182" s="23"/>
    </row>
    <row r="2183" ht="15.75">
      <c r="C2183" s="23"/>
    </row>
    <row r="2184" ht="15.75">
      <c r="C2184" s="23"/>
    </row>
    <row r="2185" ht="15.75">
      <c r="C2185" s="23"/>
    </row>
    <row r="2186" ht="15.75">
      <c r="C2186" s="23"/>
    </row>
    <row r="2187" ht="15.75">
      <c r="C2187" s="23"/>
    </row>
    <row r="2188" ht="15.75">
      <c r="C2188" s="23"/>
    </row>
    <row r="2189" ht="15.75">
      <c r="C2189" s="23"/>
    </row>
    <row r="2190" ht="15.75">
      <c r="C2190" s="23"/>
    </row>
    <row r="2191" ht="15.75">
      <c r="C2191" s="23"/>
    </row>
    <row r="2192" ht="15.75">
      <c r="C2192" s="23"/>
    </row>
    <row r="2193" ht="15.75">
      <c r="C2193" s="23"/>
    </row>
    <row r="2194" ht="15.75">
      <c r="C2194" s="23"/>
    </row>
    <row r="2195" ht="15.75">
      <c r="C2195" s="23"/>
    </row>
    <row r="2196" ht="15.75">
      <c r="C2196" s="23"/>
    </row>
    <row r="2197" ht="15.75">
      <c r="C2197" s="23"/>
    </row>
    <row r="2198" ht="15.75">
      <c r="C2198" s="23"/>
    </row>
    <row r="2199" ht="15.75">
      <c r="C2199" s="23"/>
    </row>
    <row r="2200" ht="15.75">
      <c r="C2200" s="23"/>
    </row>
    <row r="2201" ht="15.75">
      <c r="C2201" s="23"/>
    </row>
    <row r="2202" ht="15.75">
      <c r="C2202" s="23"/>
    </row>
    <row r="2203" ht="15.75">
      <c r="C2203" s="23"/>
    </row>
    <row r="2204" ht="15.75">
      <c r="C2204" s="23"/>
    </row>
    <row r="2205" ht="15.75">
      <c r="C2205" s="23"/>
    </row>
    <row r="2206" ht="15.75">
      <c r="C2206" s="23"/>
    </row>
    <row r="2207" ht="15.75">
      <c r="C2207" s="23"/>
    </row>
    <row r="2208" ht="15.75">
      <c r="C2208" s="23"/>
    </row>
    <row r="2209" ht="15.75">
      <c r="C2209" s="23"/>
    </row>
    <row r="2210" ht="15.75">
      <c r="C2210" s="23"/>
    </row>
    <row r="2211" ht="15.75">
      <c r="C2211" s="23"/>
    </row>
    <row r="2212" ht="15.75">
      <c r="C2212" s="23"/>
    </row>
    <row r="2213" ht="15.75">
      <c r="C2213" s="23"/>
    </row>
    <row r="2214" ht="15.75">
      <c r="C2214" s="23"/>
    </row>
    <row r="2215" ht="15.75">
      <c r="C2215" s="23"/>
    </row>
    <row r="2216" ht="15.75">
      <c r="C2216" s="23"/>
    </row>
    <row r="2217" ht="15.75">
      <c r="C2217" s="23"/>
    </row>
    <row r="2218" ht="15.75">
      <c r="C2218" s="23"/>
    </row>
    <row r="2219" ht="15.75">
      <c r="C2219" s="23"/>
    </row>
    <row r="2220" ht="15.75">
      <c r="C2220" s="23"/>
    </row>
    <row r="2221" ht="15.75">
      <c r="C2221" s="23"/>
    </row>
    <row r="2222" ht="15.75">
      <c r="C2222" s="23"/>
    </row>
    <row r="2223" ht="15.75">
      <c r="C2223" s="23"/>
    </row>
    <row r="2224" ht="15.75">
      <c r="C2224" s="23"/>
    </row>
    <row r="2225" ht="15.75">
      <c r="C2225" s="23"/>
    </row>
    <row r="2226" ht="15.75">
      <c r="C2226" s="23"/>
    </row>
    <row r="2227" ht="15.75">
      <c r="C2227" s="23"/>
    </row>
    <row r="2228" ht="15.75">
      <c r="C2228" s="23"/>
    </row>
    <row r="2229" ht="15.75">
      <c r="C2229" s="23"/>
    </row>
    <row r="2230" ht="15.75">
      <c r="C2230" s="23"/>
    </row>
    <row r="2231" ht="15.75">
      <c r="C2231" s="23"/>
    </row>
    <row r="2232" ht="15.75">
      <c r="C2232" s="23"/>
    </row>
    <row r="2233" ht="15.75">
      <c r="C2233" s="23"/>
    </row>
    <row r="2234" ht="15.75">
      <c r="C2234" s="23"/>
    </row>
    <row r="2235" ht="15.75">
      <c r="C2235" s="23"/>
    </row>
    <row r="2236" ht="15.75">
      <c r="C2236" s="23"/>
    </row>
    <row r="2237" ht="15.75">
      <c r="C2237" s="23"/>
    </row>
    <row r="2238" ht="15.75">
      <c r="C2238" s="23"/>
    </row>
    <row r="2239" ht="15.75">
      <c r="C2239" s="23"/>
    </row>
    <row r="2240" ht="15.75">
      <c r="C2240" s="23"/>
    </row>
    <row r="2241" ht="15.75">
      <c r="C2241" s="23"/>
    </row>
    <row r="2242" ht="15.75">
      <c r="C2242" s="23"/>
    </row>
    <row r="2243" ht="15.75">
      <c r="C2243" s="23"/>
    </row>
    <row r="2244" ht="15.75">
      <c r="C2244" s="23"/>
    </row>
    <row r="2245" ht="15.75">
      <c r="C2245" s="23"/>
    </row>
    <row r="2246" ht="15.75">
      <c r="C2246" s="23"/>
    </row>
    <row r="2247" ht="15.75">
      <c r="C2247" s="23"/>
    </row>
    <row r="2248" ht="15.75">
      <c r="C2248" s="23"/>
    </row>
    <row r="2249" ht="15.75">
      <c r="C2249" s="23"/>
    </row>
    <row r="2250" ht="15.75">
      <c r="C2250" s="23"/>
    </row>
    <row r="2251" ht="15.75">
      <c r="C2251" s="23"/>
    </row>
    <row r="2252" ht="15.75">
      <c r="C2252" s="23"/>
    </row>
    <row r="2253" ht="15.75">
      <c r="C2253" s="23"/>
    </row>
    <row r="2254" ht="15.75">
      <c r="C2254" s="23"/>
    </row>
    <row r="2255" ht="15.75">
      <c r="C2255" s="23"/>
    </row>
    <row r="2256" ht="15.75">
      <c r="C2256" s="23"/>
    </row>
    <row r="2257" ht="15.75">
      <c r="C2257" s="23"/>
    </row>
    <row r="2258" ht="15.75">
      <c r="C2258" s="23"/>
    </row>
    <row r="2259" ht="15.75">
      <c r="C2259" s="23"/>
    </row>
    <row r="2260" ht="15.75">
      <c r="C2260" s="23"/>
    </row>
    <row r="2261" ht="15.75">
      <c r="C2261" s="23"/>
    </row>
    <row r="2262" ht="15.75">
      <c r="C2262" s="23"/>
    </row>
    <row r="2263" ht="15.75">
      <c r="C2263" s="23"/>
    </row>
    <row r="2264" ht="15.75">
      <c r="C2264" s="23"/>
    </row>
    <row r="2265" ht="15.75">
      <c r="C2265" s="23"/>
    </row>
    <row r="2266" ht="15.75">
      <c r="C2266" s="23"/>
    </row>
    <row r="2267" ht="15.75">
      <c r="C2267" s="23"/>
    </row>
    <row r="2268" ht="15.75">
      <c r="C2268" s="23"/>
    </row>
    <row r="2269" ht="15.75">
      <c r="C2269" s="23"/>
    </row>
    <row r="2270" ht="15.75">
      <c r="C2270" s="23"/>
    </row>
    <row r="2271" ht="15.75">
      <c r="C2271" s="23"/>
    </row>
    <row r="2272" ht="15.75">
      <c r="C2272" s="23"/>
    </row>
    <row r="2273" ht="15.75">
      <c r="C2273" s="23"/>
    </row>
    <row r="2274" ht="15.75">
      <c r="C2274" s="23"/>
    </row>
    <row r="2275" ht="15.75">
      <c r="C2275" s="23"/>
    </row>
    <row r="2276" ht="15.75">
      <c r="C2276" s="23"/>
    </row>
    <row r="2277" ht="15.75">
      <c r="C2277" s="23"/>
    </row>
    <row r="2278" ht="15.75">
      <c r="C2278" s="23"/>
    </row>
    <row r="2279" ht="15.75">
      <c r="C2279" s="23"/>
    </row>
    <row r="2280" ht="15.75">
      <c r="C2280" s="23"/>
    </row>
    <row r="2281" ht="15.75">
      <c r="C2281" s="23"/>
    </row>
    <row r="2282" ht="15.75">
      <c r="C2282" s="23"/>
    </row>
    <row r="2283" ht="15.75">
      <c r="C2283" s="23"/>
    </row>
    <row r="2284" ht="15.75">
      <c r="C2284" s="23"/>
    </row>
    <row r="2285" ht="15.75">
      <c r="C2285" s="23"/>
    </row>
    <row r="2286" ht="15.75">
      <c r="C2286" s="23"/>
    </row>
    <row r="2287" ht="15.75">
      <c r="C2287" s="23"/>
    </row>
    <row r="2288" ht="15.75">
      <c r="C2288" s="23"/>
    </row>
    <row r="2289" ht="15.75">
      <c r="C2289" s="23"/>
    </row>
    <row r="2290" ht="15.75">
      <c r="C2290" s="23"/>
    </row>
    <row r="2291" ht="15.75">
      <c r="C2291" s="23"/>
    </row>
    <row r="2292" ht="15.75">
      <c r="C2292" s="23"/>
    </row>
    <row r="2293" ht="15.75">
      <c r="C2293" s="23"/>
    </row>
    <row r="2294" ht="15.75">
      <c r="C2294" s="23"/>
    </row>
    <row r="2295" ht="15.75">
      <c r="C2295" s="23"/>
    </row>
    <row r="2296" ht="15.75">
      <c r="C2296" s="23"/>
    </row>
    <row r="2297" ht="15.75">
      <c r="C2297" s="23"/>
    </row>
    <row r="2298" ht="15.75">
      <c r="C2298" s="23"/>
    </row>
    <row r="2299" ht="15.75">
      <c r="C2299" s="23"/>
    </row>
    <row r="2300" ht="15.75">
      <c r="C2300" s="23"/>
    </row>
    <row r="2301" ht="15.75">
      <c r="C2301" s="23"/>
    </row>
    <row r="2302" ht="15.75">
      <c r="C2302" s="23"/>
    </row>
    <row r="2303" ht="15.75">
      <c r="C2303" s="23"/>
    </row>
    <row r="2304" ht="15.75">
      <c r="C2304" s="23"/>
    </row>
    <row r="2305" ht="15.75">
      <c r="C2305" s="23"/>
    </row>
    <row r="2306" ht="15.75">
      <c r="C2306" s="23"/>
    </row>
    <row r="2307" ht="15.75">
      <c r="C2307" s="23"/>
    </row>
    <row r="2308" ht="15.75">
      <c r="C2308" s="23"/>
    </row>
    <row r="2309" ht="15.75">
      <c r="C2309" s="23"/>
    </row>
    <row r="2310" ht="15.75">
      <c r="C2310" s="23"/>
    </row>
    <row r="2311" ht="15.75">
      <c r="C2311" s="23"/>
    </row>
    <row r="2312" ht="15.75">
      <c r="C2312" s="23"/>
    </row>
    <row r="2313" ht="15.75">
      <c r="C2313" s="23"/>
    </row>
    <row r="2314" ht="15.75">
      <c r="C2314" s="23"/>
    </row>
    <row r="2315" ht="15.75">
      <c r="C2315" s="23"/>
    </row>
    <row r="2316" ht="15.75">
      <c r="C2316" s="23"/>
    </row>
    <row r="2317" ht="15.75">
      <c r="C2317" s="23"/>
    </row>
    <row r="2318" ht="15.75">
      <c r="C2318" s="23"/>
    </row>
    <row r="2319" ht="15.75">
      <c r="C2319" s="23"/>
    </row>
    <row r="2320" ht="15.75">
      <c r="C2320" s="23"/>
    </row>
    <row r="2321" ht="15.75">
      <c r="C2321" s="23"/>
    </row>
    <row r="2322" ht="15.75">
      <c r="C2322" s="23"/>
    </row>
    <row r="2323" ht="15.75">
      <c r="C2323" s="23"/>
    </row>
    <row r="2324" ht="15.75">
      <c r="C2324" s="23"/>
    </row>
    <row r="2325" ht="15.75">
      <c r="C2325" s="23"/>
    </row>
    <row r="2326" ht="15.75">
      <c r="C2326" s="23"/>
    </row>
    <row r="2327" ht="15.75">
      <c r="C2327" s="23"/>
    </row>
    <row r="2328" ht="15.75">
      <c r="C2328" s="23"/>
    </row>
    <row r="2329" ht="15.75">
      <c r="C2329" s="23"/>
    </row>
    <row r="2330" ht="15.75">
      <c r="C2330" s="23"/>
    </row>
    <row r="2331" ht="15.75">
      <c r="C2331" s="23"/>
    </row>
    <row r="2332" ht="15.75">
      <c r="C2332" s="23"/>
    </row>
    <row r="2333" ht="15.75">
      <c r="C2333" s="23"/>
    </row>
    <row r="2334" ht="15.75">
      <c r="C2334" s="23"/>
    </row>
    <row r="2335" ht="15.75">
      <c r="C2335" s="23"/>
    </row>
    <row r="2336" ht="15.75">
      <c r="C2336" s="23"/>
    </row>
    <row r="2337" ht="15.75">
      <c r="C2337" s="23"/>
    </row>
    <row r="2338" ht="15.75">
      <c r="C2338" s="23"/>
    </row>
    <row r="2339" ht="15.75">
      <c r="C2339" s="23"/>
    </row>
    <row r="2340" ht="15.75">
      <c r="C2340" s="23"/>
    </row>
    <row r="2341" ht="15.75">
      <c r="C2341" s="23"/>
    </row>
    <row r="2342" ht="15.75">
      <c r="C2342" s="23"/>
    </row>
    <row r="2343" ht="15.75">
      <c r="C2343" s="23"/>
    </row>
    <row r="2344" ht="15.75">
      <c r="C2344" s="23"/>
    </row>
    <row r="2345" ht="15.75">
      <c r="C2345" s="23"/>
    </row>
    <row r="2346" ht="15.75">
      <c r="C2346" s="23"/>
    </row>
    <row r="2347" ht="15.75">
      <c r="C2347" s="23"/>
    </row>
    <row r="2348" ht="15.75">
      <c r="C2348" s="23"/>
    </row>
    <row r="2349" ht="15.75">
      <c r="C2349" s="23"/>
    </row>
    <row r="2350" ht="15.75">
      <c r="C2350" s="23"/>
    </row>
    <row r="2351" ht="15.75">
      <c r="C2351" s="23"/>
    </row>
    <row r="2352" ht="15.75">
      <c r="C2352" s="23"/>
    </row>
    <row r="2353" ht="15.75">
      <c r="C2353" s="23"/>
    </row>
    <row r="2354" ht="15.75">
      <c r="C2354" s="23"/>
    </row>
    <row r="2355" ht="15.75">
      <c r="C2355" s="23"/>
    </row>
    <row r="2356" ht="15.75">
      <c r="C2356" s="23"/>
    </row>
    <row r="2357" ht="15.75">
      <c r="C2357" s="23"/>
    </row>
    <row r="2358" ht="15.75">
      <c r="C2358" s="23"/>
    </row>
    <row r="2359" ht="15.75">
      <c r="C2359" s="23"/>
    </row>
    <row r="2360" ht="15.75">
      <c r="C2360" s="23"/>
    </row>
    <row r="2361" ht="15.75">
      <c r="C2361" s="23"/>
    </row>
    <row r="2362" ht="15.75">
      <c r="C2362" s="23"/>
    </row>
    <row r="2363" ht="15.75">
      <c r="C2363" s="23"/>
    </row>
    <row r="2364" ht="15.75">
      <c r="C2364" s="23"/>
    </row>
    <row r="2365" ht="15.75">
      <c r="C2365" s="23"/>
    </row>
    <row r="2366" ht="15.75">
      <c r="C2366" s="23"/>
    </row>
    <row r="2367" ht="15.75">
      <c r="C2367" s="23"/>
    </row>
    <row r="2368" ht="15.75">
      <c r="C2368" s="23"/>
    </row>
    <row r="2369" ht="15.75">
      <c r="C2369" s="23"/>
    </row>
    <row r="2370" ht="15.75">
      <c r="C2370" s="23"/>
    </row>
    <row r="2371" ht="15.75">
      <c r="C2371" s="23"/>
    </row>
    <row r="2372" ht="15.75">
      <c r="C2372" s="23"/>
    </row>
    <row r="2373" ht="15.75">
      <c r="C2373" s="23"/>
    </row>
    <row r="2374" ht="15.75">
      <c r="C2374" s="23"/>
    </row>
    <row r="2375" ht="15.75">
      <c r="C2375" s="23"/>
    </row>
    <row r="2376" ht="15.75">
      <c r="C2376" s="23"/>
    </row>
    <row r="2377" ht="15.75">
      <c r="C2377" s="23"/>
    </row>
    <row r="2378" ht="15.75">
      <c r="C2378" s="23"/>
    </row>
    <row r="2379" ht="15.75">
      <c r="C2379" s="23"/>
    </row>
    <row r="2380" ht="15.75">
      <c r="C2380" s="23"/>
    </row>
    <row r="2381" ht="15.75">
      <c r="C2381" s="23"/>
    </row>
    <row r="2382" ht="15.75">
      <c r="C2382" s="23"/>
    </row>
    <row r="2383" ht="15.75">
      <c r="C2383" s="23"/>
    </row>
    <row r="2384" ht="15.75">
      <c r="C2384" s="23"/>
    </row>
    <row r="2385" ht="15.75">
      <c r="C2385" s="23"/>
    </row>
    <row r="2386" ht="15.75">
      <c r="C2386" s="23"/>
    </row>
    <row r="2387" ht="15.75">
      <c r="C2387" s="23"/>
    </row>
    <row r="2388" ht="15.75">
      <c r="C2388" s="23"/>
    </row>
    <row r="2389" ht="15.75">
      <c r="C2389" s="23"/>
    </row>
    <row r="2390" ht="15.75">
      <c r="C2390" s="23"/>
    </row>
    <row r="2391" ht="15.75">
      <c r="C2391" s="23"/>
    </row>
    <row r="2392" ht="15.75">
      <c r="C2392" s="23"/>
    </row>
    <row r="2393" ht="15.75">
      <c r="C2393" s="23"/>
    </row>
    <row r="2394" ht="15.75">
      <c r="C2394" s="23"/>
    </row>
    <row r="2395" ht="15.75">
      <c r="C2395" s="23"/>
    </row>
    <row r="2396" ht="15.75">
      <c r="C2396" s="23"/>
    </row>
    <row r="2397" ht="15.75">
      <c r="C2397" s="23"/>
    </row>
    <row r="2398" ht="15.75">
      <c r="C2398" s="23"/>
    </row>
    <row r="2399" ht="15.75">
      <c r="C2399" s="23"/>
    </row>
    <row r="2400" ht="15.75">
      <c r="C2400" s="23"/>
    </row>
    <row r="2401" ht="15.75">
      <c r="C2401" s="23"/>
    </row>
    <row r="2402" ht="15.75">
      <c r="C2402" s="23"/>
    </row>
    <row r="2403" ht="15.75">
      <c r="C2403" s="23"/>
    </row>
    <row r="2404" ht="15.75">
      <c r="C2404" s="23"/>
    </row>
    <row r="2405" ht="15.75">
      <c r="C2405" s="23"/>
    </row>
    <row r="2406" ht="15.75">
      <c r="C2406" s="23"/>
    </row>
    <row r="2407" ht="15.75">
      <c r="C2407" s="23"/>
    </row>
    <row r="2408" ht="15.75">
      <c r="C2408" s="23"/>
    </row>
    <row r="2409" ht="15.75">
      <c r="C2409" s="23"/>
    </row>
    <row r="2410" ht="15.75">
      <c r="C2410" s="23"/>
    </row>
    <row r="2411" ht="15.75">
      <c r="C2411" s="23"/>
    </row>
    <row r="2412" ht="15.75">
      <c r="C2412" s="23"/>
    </row>
    <row r="2413" ht="15.75">
      <c r="C2413" s="23"/>
    </row>
    <row r="2414" ht="15.75">
      <c r="C2414" s="23"/>
    </row>
    <row r="2415" ht="15.75">
      <c r="C2415" s="23"/>
    </row>
    <row r="2416" ht="15.75">
      <c r="C2416" s="23"/>
    </row>
    <row r="2417" ht="15.75">
      <c r="C2417" s="23"/>
    </row>
    <row r="2418" ht="15.75">
      <c r="C2418" s="23"/>
    </row>
    <row r="2419" ht="15.75">
      <c r="C2419" s="23"/>
    </row>
    <row r="2420" ht="15.75">
      <c r="C2420" s="23"/>
    </row>
    <row r="2421" ht="15.75">
      <c r="C2421" s="23"/>
    </row>
    <row r="2422" ht="15.75">
      <c r="C2422" s="23"/>
    </row>
    <row r="2423" ht="15.75">
      <c r="C2423" s="23"/>
    </row>
    <row r="2424" ht="15.75">
      <c r="C2424" s="23"/>
    </row>
    <row r="2425" ht="15.75">
      <c r="C2425" s="23"/>
    </row>
    <row r="2426" ht="15.75">
      <c r="C2426" s="23"/>
    </row>
    <row r="2427" ht="15.75">
      <c r="C2427" s="23"/>
    </row>
    <row r="2428" ht="15.75">
      <c r="C2428" s="23"/>
    </row>
    <row r="2429" ht="15.75">
      <c r="C2429" s="23"/>
    </row>
    <row r="2430" ht="15.75">
      <c r="C2430" s="23"/>
    </row>
    <row r="2431" ht="15.75">
      <c r="C2431" s="23"/>
    </row>
    <row r="2432" ht="15.75">
      <c r="C2432" s="23"/>
    </row>
    <row r="2433" ht="15.75">
      <c r="C2433" s="23"/>
    </row>
    <row r="2434" ht="15.75">
      <c r="C2434" s="23"/>
    </row>
    <row r="2435" ht="15.75">
      <c r="C2435" s="23"/>
    </row>
    <row r="2436" ht="15.75">
      <c r="C2436" s="23"/>
    </row>
    <row r="2437" ht="15.75">
      <c r="C2437" s="23"/>
    </row>
    <row r="2438" ht="15.75">
      <c r="C2438" s="23"/>
    </row>
    <row r="2439" ht="15.75">
      <c r="C2439" s="23"/>
    </row>
    <row r="2440" ht="15.75">
      <c r="C2440" s="23"/>
    </row>
    <row r="2441" ht="15.75">
      <c r="C2441" s="23"/>
    </row>
    <row r="2442" ht="15.75">
      <c r="C2442" s="23"/>
    </row>
    <row r="2443" ht="15.75">
      <c r="C2443" s="23"/>
    </row>
    <row r="2444" ht="15.75">
      <c r="C2444" s="23"/>
    </row>
    <row r="2445" ht="15.75">
      <c r="C2445" s="23"/>
    </row>
    <row r="2446" ht="15.75">
      <c r="C2446" s="23"/>
    </row>
    <row r="2447" ht="15.75">
      <c r="C2447" s="23"/>
    </row>
    <row r="2448" ht="15.75">
      <c r="C2448" s="23"/>
    </row>
    <row r="2449" ht="15.75">
      <c r="C2449" s="23"/>
    </row>
    <row r="2450" ht="15.75">
      <c r="C2450" s="23"/>
    </row>
    <row r="2451" ht="15.75">
      <c r="C2451" s="23"/>
    </row>
    <row r="2452" ht="15.75">
      <c r="C2452" s="23"/>
    </row>
    <row r="2453" ht="15.75">
      <c r="C2453" s="23"/>
    </row>
    <row r="2454" ht="15.75">
      <c r="C2454" s="23"/>
    </row>
    <row r="2455" ht="15.75">
      <c r="C2455" s="23"/>
    </row>
    <row r="2456" ht="15.75">
      <c r="C2456" s="23"/>
    </row>
    <row r="2457" ht="15.75">
      <c r="C2457" s="23"/>
    </row>
    <row r="2458" ht="15.75">
      <c r="C2458" s="23"/>
    </row>
    <row r="2459" ht="15.75">
      <c r="C2459" s="23"/>
    </row>
    <row r="2460" ht="15.75">
      <c r="C2460" s="23"/>
    </row>
    <row r="2461" ht="15.75">
      <c r="C2461" s="23"/>
    </row>
    <row r="2462" ht="15.75">
      <c r="C2462" s="23"/>
    </row>
    <row r="2463" ht="15.75">
      <c r="C2463" s="23"/>
    </row>
    <row r="2464" ht="15.75">
      <c r="C2464" s="23"/>
    </row>
    <row r="2465" ht="15.75">
      <c r="C2465" s="23"/>
    </row>
    <row r="2466" ht="15.75">
      <c r="C2466" s="23"/>
    </row>
    <row r="2467" ht="15.75">
      <c r="C2467" s="23"/>
    </row>
    <row r="2468" ht="15.75">
      <c r="C2468" s="23"/>
    </row>
    <row r="2469" ht="15.75">
      <c r="C2469" s="23"/>
    </row>
    <row r="2470" ht="15.75">
      <c r="C2470" s="23"/>
    </row>
    <row r="2471" ht="15.75">
      <c r="C2471" s="23"/>
    </row>
    <row r="2472" ht="15.75">
      <c r="C2472" s="23"/>
    </row>
    <row r="2473" ht="15.75">
      <c r="C2473" s="23"/>
    </row>
    <row r="2474" ht="15.75">
      <c r="C2474" s="23"/>
    </row>
    <row r="2475" ht="15.75">
      <c r="C2475" s="23"/>
    </row>
    <row r="2476" ht="15.75">
      <c r="C2476" s="23"/>
    </row>
    <row r="2477" ht="15.75">
      <c r="C2477" s="23"/>
    </row>
    <row r="2478" ht="15.75">
      <c r="C2478" s="23"/>
    </row>
    <row r="2479" ht="15.75">
      <c r="C2479" s="23"/>
    </row>
    <row r="2480" ht="15.75">
      <c r="C2480" s="23"/>
    </row>
    <row r="2481" ht="15.75">
      <c r="C2481" s="23"/>
    </row>
    <row r="2482" ht="15.75">
      <c r="C2482" s="23"/>
    </row>
    <row r="2483" ht="15.75">
      <c r="C2483" s="23"/>
    </row>
    <row r="2484" ht="15.75">
      <c r="C2484" s="23"/>
    </row>
    <row r="2485" ht="15.75">
      <c r="C2485" s="23"/>
    </row>
    <row r="2486" ht="15.75">
      <c r="C2486" s="23"/>
    </row>
    <row r="2487" ht="15.75">
      <c r="C2487" s="23"/>
    </row>
    <row r="2488" ht="15.75">
      <c r="C2488" s="23"/>
    </row>
    <row r="2489" ht="15.75">
      <c r="C2489" s="23"/>
    </row>
    <row r="2490" ht="15.75">
      <c r="C2490" s="23"/>
    </row>
    <row r="2491" ht="15.75">
      <c r="C2491" s="23"/>
    </row>
    <row r="2492" ht="15.75">
      <c r="C2492" s="23"/>
    </row>
    <row r="2493" ht="15.75">
      <c r="C2493" s="23"/>
    </row>
    <row r="2494" ht="15.75">
      <c r="C2494" s="23"/>
    </row>
    <row r="2495" ht="15.75">
      <c r="C2495" s="23"/>
    </row>
    <row r="2496" ht="15.75">
      <c r="C2496" s="23"/>
    </row>
    <row r="2497" ht="15.75">
      <c r="C2497" s="23"/>
    </row>
    <row r="2498" ht="15.75">
      <c r="C2498" s="23"/>
    </row>
    <row r="2499" ht="15.75">
      <c r="C2499" s="23"/>
    </row>
    <row r="2500" ht="15.75">
      <c r="C2500" s="23"/>
    </row>
    <row r="2501" ht="15.75">
      <c r="C2501" s="23"/>
    </row>
    <row r="2502" ht="15.75">
      <c r="C2502" s="23"/>
    </row>
    <row r="2503" ht="15.75">
      <c r="C2503" s="23"/>
    </row>
    <row r="2504" ht="15.75">
      <c r="C2504" s="23"/>
    </row>
    <row r="2505" ht="15.75">
      <c r="C2505" s="23"/>
    </row>
    <row r="2506" ht="15.75">
      <c r="C2506" s="23"/>
    </row>
    <row r="2507" ht="15.75">
      <c r="C2507" s="23"/>
    </row>
    <row r="2508" ht="15.75">
      <c r="C2508" s="23"/>
    </row>
    <row r="2509" ht="15.75">
      <c r="C2509" s="23"/>
    </row>
    <row r="2510" ht="15.75">
      <c r="C2510" s="23"/>
    </row>
    <row r="2511" ht="15.75">
      <c r="C2511" s="23"/>
    </row>
    <row r="2512" ht="15.75">
      <c r="C2512" s="23"/>
    </row>
    <row r="2513" ht="15.75">
      <c r="C2513" s="23"/>
    </row>
    <row r="2514" ht="15.75">
      <c r="C2514" s="23"/>
    </row>
    <row r="2515" ht="15.75">
      <c r="C2515" s="23"/>
    </row>
    <row r="2516" ht="15.75">
      <c r="C2516" s="23"/>
    </row>
    <row r="2517" ht="15.75">
      <c r="C2517" s="23"/>
    </row>
    <row r="2518" ht="15.75">
      <c r="C2518" s="23"/>
    </row>
    <row r="2519" ht="15.75">
      <c r="C2519" s="23"/>
    </row>
    <row r="2520" ht="15.75">
      <c r="C2520" s="23"/>
    </row>
    <row r="2521" ht="15.75">
      <c r="C2521" s="23"/>
    </row>
    <row r="2522" ht="15.75">
      <c r="C2522" s="23"/>
    </row>
    <row r="2523" ht="15.75">
      <c r="C2523" s="23"/>
    </row>
    <row r="2524" ht="15.75">
      <c r="C2524" s="23"/>
    </row>
    <row r="2525" ht="15.75">
      <c r="C2525" s="23"/>
    </row>
    <row r="2526" ht="15.75">
      <c r="C2526" s="23"/>
    </row>
    <row r="2527" ht="15.75">
      <c r="C2527" s="23"/>
    </row>
    <row r="2528" ht="15.75">
      <c r="C2528" s="23"/>
    </row>
    <row r="2529" ht="15.75">
      <c r="C2529" s="23"/>
    </row>
    <row r="2530" ht="15.75">
      <c r="C2530" s="23"/>
    </row>
    <row r="2531" ht="15.75">
      <c r="C2531" s="23"/>
    </row>
    <row r="2532" ht="15.75">
      <c r="C2532" s="23"/>
    </row>
    <row r="2533" ht="15.75">
      <c r="C2533" s="23"/>
    </row>
    <row r="2534" ht="15.75">
      <c r="C2534" s="23"/>
    </row>
    <row r="2535" ht="15.75">
      <c r="C2535" s="23"/>
    </row>
    <row r="2536" ht="15.75">
      <c r="C2536" s="23"/>
    </row>
    <row r="2537" ht="15.75">
      <c r="C2537" s="23"/>
    </row>
    <row r="2538" ht="15.75">
      <c r="C2538" s="23"/>
    </row>
    <row r="2539" ht="15.75">
      <c r="C2539" s="23"/>
    </row>
    <row r="2540" ht="15.75">
      <c r="C2540" s="23"/>
    </row>
    <row r="2541" ht="15.75">
      <c r="C2541" s="23"/>
    </row>
    <row r="2542" ht="15.75">
      <c r="C2542" s="23"/>
    </row>
    <row r="2543" ht="15.75">
      <c r="C2543" s="23"/>
    </row>
    <row r="2544" ht="15.75">
      <c r="C2544" s="23"/>
    </row>
    <row r="2545" ht="15.75">
      <c r="C2545" s="23"/>
    </row>
    <row r="2546" ht="15.75">
      <c r="C2546" s="23"/>
    </row>
    <row r="2547" ht="15.75">
      <c r="C2547" s="23"/>
    </row>
    <row r="2548" ht="15.75">
      <c r="C2548" s="23"/>
    </row>
    <row r="2549" ht="15.75">
      <c r="C2549" s="23"/>
    </row>
    <row r="2550" ht="15.75">
      <c r="C2550" s="23"/>
    </row>
    <row r="2551" ht="15.75">
      <c r="C2551" s="23"/>
    </row>
    <row r="2552" ht="15.75">
      <c r="C2552" s="23"/>
    </row>
    <row r="2553" ht="15.75">
      <c r="C2553" s="23"/>
    </row>
    <row r="2554" ht="15.75">
      <c r="C2554" s="23"/>
    </row>
    <row r="2555" ht="15.75">
      <c r="C2555" s="23"/>
    </row>
    <row r="2556" ht="15.75">
      <c r="C2556" s="23"/>
    </row>
    <row r="2557" ht="15.75">
      <c r="C2557" s="23"/>
    </row>
    <row r="2558" ht="15.75">
      <c r="C2558" s="23"/>
    </row>
    <row r="2559" ht="15.75">
      <c r="C2559" s="23"/>
    </row>
    <row r="2560" ht="15.75">
      <c r="C2560" s="23"/>
    </row>
    <row r="2561" ht="15.75">
      <c r="C2561" s="23"/>
    </row>
    <row r="2562" ht="15.75">
      <c r="C2562" s="23"/>
    </row>
    <row r="2563" ht="15.75">
      <c r="C2563" s="23"/>
    </row>
    <row r="2564" ht="15.75">
      <c r="C2564" s="23"/>
    </row>
    <row r="2565" ht="15.75">
      <c r="C2565" s="23"/>
    </row>
    <row r="2566" ht="15.75">
      <c r="C2566" s="23"/>
    </row>
    <row r="2567" ht="15.75">
      <c r="C2567" s="23"/>
    </row>
    <row r="2568" ht="15.75">
      <c r="C2568" s="23"/>
    </row>
    <row r="2569" ht="15.75">
      <c r="C2569" s="23"/>
    </row>
    <row r="2570" ht="15.75">
      <c r="C2570" s="23"/>
    </row>
    <row r="2571" ht="15.75">
      <c r="C2571" s="23"/>
    </row>
    <row r="2572" ht="15.75">
      <c r="C2572" s="23"/>
    </row>
    <row r="2573" ht="15.75">
      <c r="C2573" s="23"/>
    </row>
    <row r="2574" ht="15.75">
      <c r="C2574" s="23"/>
    </row>
    <row r="2575" ht="15.75">
      <c r="C2575" s="23"/>
    </row>
    <row r="2576" ht="15.75">
      <c r="C2576" s="23"/>
    </row>
    <row r="2577" ht="15.75">
      <c r="C2577" s="23"/>
    </row>
    <row r="2578" ht="15.75">
      <c r="C2578" s="23"/>
    </row>
    <row r="2579" ht="15.75">
      <c r="C2579" s="23"/>
    </row>
    <row r="2580" ht="15.75">
      <c r="C2580" s="23"/>
    </row>
    <row r="2581" ht="15.75">
      <c r="C2581" s="23"/>
    </row>
    <row r="2582" ht="15.75">
      <c r="C2582" s="23"/>
    </row>
    <row r="2583" ht="15.75">
      <c r="C2583" s="23"/>
    </row>
    <row r="2584" ht="15.75">
      <c r="C2584" s="23"/>
    </row>
    <row r="2585" ht="15.75">
      <c r="C2585" s="23"/>
    </row>
    <row r="2586" ht="15.75">
      <c r="C2586" s="23"/>
    </row>
    <row r="2587" ht="15.75">
      <c r="C2587" s="23"/>
    </row>
    <row r="2588" ht="15.75">
      <c r="C2588" s="23"/>
    </row>
    <row r="2589" ht="15.75">
      <c r="C2589" s="23"/>
    </row>
    <row r="2590" ht="15.75">
      <c r="C2590" s="23"/>
    </row>
    <row r="2591" ht="15.75">
      <c r="C2591" s="23"/>
    </row>
    <row r="2592" ht="15.75">
      <c r="C2592" s="23"/>
    </row>
    <row r="2593" ht="15.75">
      <c r="C2593" s="23"/>
    </row>
    <row r="2594" ht="15.75">
      <c r="C2594" s="23"/>
    </row>
    <row r="2595" ht="15.75">
      <c r="C2595" s="23"/>
    </row>
    <row r="2596" ht="15.75">
      <c r="C2596" s="23"/>
    </row>
    <row r="2597" ht="15.75">
      <c r="C2597" s="23"/>
    </row>
    <row r="2598" ht="15.75">
      <c r="C2598" s="23"/>
    </row>
    <row r="2599" ht="15.75">
      <c r="C2599" s="23"/>
    </row>
    <row r="2600" ht="15.75">
      <c r="C2600" s="23"/>
    </row>
    <row r="2601" ht="15.75">
      <c r="C2601" s="23"/>
    </row>
    <row r="2602" ht="15.75">
      <c r="C2602" s="23"/>
    </row>
    <row r="2603" ht="15.75">
      <c r="C2603" s="23"/>
    </row>
    <row r="2604" ht="15.75">
      <c r="C2604" s="23"/>
    </row>
    <row r="2605" ht="15.75">
      <c r="C2605" s="23"/>
    </row>
    <row r="2606" ht="15.75">
      <c r="C2606" s="23"/>
    </row>
    <row r="2607" ht="15.75">
      <c r="C2607" s="23"/>
    </row>
    <row r="2608" ht="15.75">
      <c r="C2608" s="23"/>
    </row>
    <row r="2609" ht="15.75">
      <c r="C2609" s="23"/>
    </row>
    <row r="2610" ht="15.75">
      <c r="C2610" s="23"/>
    </row>
    <row r="2611" ht="15.75">
      <c r="C2611" s="23"/>
    </row>
    <row r="2612" ht="15.75">
      <c r="C2612" s="23"/>
    </row>
    <row r="2613" ht="15.75">
      <c r="C2613" s="23"/>
    </row>
    <row r="2614" ht="15.75">
      <c r="C2614" s="23"/>
    </row>
    <row r="2615" ht="15.75">
      <c r="C2615" s="23"/>
    </row>
    <row r="2616" ht="15.75">
      <c r="C2616" s="23"/>
    </row>
    <row r="2617" ht="15.75">
      <c r="C2617" s="23"/>
    </row>
    <row r="2618" ht="15.75">
      <c r="C2618" s="23"/>
    </row>
    <row r="2619" ht="15.75">
      <c r="C2619" s="23"/>
    </row>
    <row r="2620" ht="15.75">
      <c r="C2620" s="23"/>
    </row>
    <row r="2621" ht="15.75">
      <c r="C2621" s="23"/>
    </row>
    <row r="2622" ht="15.75">
      <c r="C2622" s="23"/>
    </row>
    <row r="2623" ht="15.75">
      <c r="C2623" s="23"/>
    </row>
    <row r="2624" ht="15.75">
      <c r="C2624" s="23"/>
    </row>
    <row r="2625" ht="15.75">
      <c r="C2625" s="23"/>
    </row>
    <row r="2626" ht="15.75">
      <c r="C2626" s="23"/>
    </row>
    <row r="2627" ht="15.75">
      <c r="C2627" s="23"/>
    </row>
    <row r="2628" ht="15.75">
      <c r="C2628" s="23"/>
    </row>
    <row r="2629" ht="15.75">
      <c r="C2629" s="23"/>
    </row>
    <row r="2630" ht="15.75">
      <c r="C2630" s="23"/>
    </row>
    <row r="2631" ht="15.75">
      <c r="C2631" s="23"/>
    </row>
    <row r="2632" ht="15.75">
      <c r="C2632" s="23"/>
    </row>
    <row r="2633" ht="15.75">
      <c r="C2633" s="23"/>
    </row>
    <row r="2634" ht="15.75">
      <c r="C2634" s="23"/>
    </row>
    <row r="2635" ht="15.75">
      <c r="C2635" s="23"/>
    </row>
    <row r="2636" ht="15.75">
      <c r="C2636" s="23"/>
    </row>
    <row r="2637" ht="15.75">
      <c r="C2637" s="23"/>
    </row>
    <row r="2638" ht="15.75">
      <c r="C2638" s="23"/>
    </row>
    <row r="2639" ht="15.75">
      <c r="C2639" s="23"/>
    </row>
    <row r="2640" ht="15.75">
      <c r="C2640" s="23"/>
    </row>
    <row r="2641" ht="15.75">
      <c r="C2641" s="23"/>
    </row>
    <row r="2642" ht="15.75">
      <c r="C2642" s="23"/>
    </row>
    <row r="2643" ht="15.75">
      <c r="C2643" s="23"/>
    </row>
    <row r="2644" ht="15.75">
      <c r="C2644" s="23"/>
    </row>
    <row r="2645" ht="15.75">
      <c r="C2645" s="23"/>
    </row>
    <row r="2646" ht="15.75">
      <c r="C2646" s="23"/>
    </row>
    <row r="2647" ht="15.75">
      <c r="C2647" s="23"/>
    </row>
    <row r="2648" ht="15.75">
      <c r="C2648" s="23"/>
    </row>
    <row r="2649" ht="15.75">
      <c r="C2649" s="23"/>
    </row>
    <row r="2650" ht="15.75">
      <c r="C2650" s="23"/>
    </row>
    <row r="2651" ht="15.75">
      <c r="C2651" s="23"/>
    </row>
    <row r="2652" ht="15.75">
      <c r="C2652" s="23"/>
    </row>
    <row r="2653" ht="15.75">
      <c r="C2653" s="23"/>
    </row>
    <row r="2654" ht="15.75">
      <c r="C2654" s="23"/>
    </row>
    <row r="2655" ht="15.75">
      <c r="C2655" s="23"/>
    </row>
    <row r="2656" ht="15.75">
      <c r="C2656" s="23"/>
    </row>
    <row r="2657" ht="15.75">
      <c r="C2657" s="23"/>
    </row>
    <row r="2658" ht="15.75">
      <c r="C2658" s="23"/>
    </row>
    <row r="2659" ht="15.75">
      <c r="C2659" s="23"/>
    </row>
    <row r="2660" ht="15.75">
      <c r="C2660" s="23"/>
    </row>
    <row r="2661" ht="15.75">
      <c r="C2661" s="23"/>
    </row>
    <row r="2662" ht="15.75">
      <c r="C2662" s="23"/>
    </row>
    <row r="2663" ht="15.75">
      <c r="C2663" s="23"/>
    </row>
    <row r="2664" ht="15.75">
      <c r="C2664" s="23"/>
    </row>
    <row r="2665" ht="15.75">
      <c r="C2665" s="23"/>
    </row>
    <row r="2666" ht="15.75">
      <c r="C2666" s="23"/>
    </row>
    <row r="2667" ht="15.75">
      <c r="C2667" s="23"/>
    </row>
    <row r="2668" ht="15.75">
      <c r="C2668" s="23"/>
    </row>
    <row r="2669" ht="15.75">
      <c r="C2669" s="23"/>
    </row>
    <row r="2670" ht="15.75">
      <c r="C2670" s="23"/>
    </row>
    <row r="2671" ht="15.75">
      <c r="C2671" s="23"/>
    </row>
    <row r="2672" ht="15.75">
      <c r="C2672" s="23"/>
    </row>
    <row r="2673" ht="15.75">
      <c r="C2673" s="23"/>
    </row>
    <row r="2674" ht="15.75">
      <c r="C2674" s="23"/>
    </row>
    <row r="2675" ht="15.75">
      <c r="C2675" s="23"/>
    </row>
    <row r="2676" ht="15.75">
      <c r="C2676" s="23"/>
    </row>
    <row r="2677" ht="15.75">
      <c r="C2677" s="23"/>
    </row>
    <row r="2678" ht="15.75">
      <c r="C2678" s="23"/>
    </row>
    <row r="2679" ht="15.75">
      <c r="C2679" s="23"/>
    </row>
    <row r="2680" ht="15.75">
      <c r="C2680" s="23"/>
    </row>
    <row r="2681" ht="15.75">
      <c r="C2681" s="23"/>
    </row>
    <row r="2682" ht="15.75">
      <c r="C2682" s="23"/>
    </row>
    <row r="2683" ht="15.75">
      <c r="C2683" s="23"/>
    </row>
    <row r="2684" ht="15.75">
      <c r="C2684" s="23"/>
    </row>
    <row r="2685" ht="15.75">
      <c r="C2685" s="23"/>
    </row>
    <row r="2686" ht="15.75">
      <c r="C2686" s="23"/>
    </row>
    <row r="2687" ht="15.75">
      <c r="C2687" s="23"/>
    </row>
    <row r="2688" ht="15.75">
      <c r="C2688" s="23"/>
    </row>
    <row r="2689" ht="15.75">
      <c r="C2689" s="23"/>
    </row>
    <row r="2690" ht="15.75">
      <c r="C2690" s="23"/>
    </row>
    <row r="2691" ht="15.75">
      <c r="C2691" s="23"/>
    </row>
    <row r="2692" ht="15.75">
      <c r="C2692" s="23"/>
    </row>
    <row r="2693" ht="15.75">
      <c r="C2693" s="23"/>
    </row>
    <row r="2694" ht="15.75">
      <c r="C2694" s="23"/>
    </row>
    <row r="2695" ht="15.75">
      <c r="C2695" s="23"/>
    </row>
    <row r="2696" ht="15.75">
      <c r="C2696" s="23"/>
    </row>
    <row r="2697" ht="15.75">
      <c r="C2697" s="23"/>
    </row>
    <row r="2698" ht="15.75">
      <c r="C2698" s="23"/>
    </row>
    <row r="2699" ht="15.75">
      <c r="C2699" s="23"/>
    </row>
    <row r="2700" ht="15.75">
      <c r="C2700" s="23"/>
    </row>
    <row r="2701" ht="15.75">
      <c r="C2701" s="23"/>
    </row>
    <row r="2702" ht="15.75">
      <c r="C2702" s="23"/>
    </row>
    <row r="2703" ht="15.75">
      <c r="C2703" s="23"/>
    </row>
    <row r="2704" ht="15.75">
      <c r="C2704" s="23"/>
    </row>
    <row r="2705" ht="15.75">
      <c r="C2705" s="23"/>
    </row>
    <row r="2706" ht="15.75">
      <c r="C2706" s="23"/>
    </row>
    <row r="2707" ht="15.75">
      <c r="C2707" s="23"/>
    </row>
    <row r="2708" ht="15.75">
      <c r="C2708" s="23"/>
    </row>
    <row r="2709" ht="15.75">
      <c r="C2709" s="23"/>
    </row>
    <row r="2710" ht="15.75">
      <c r="C2710" s="23"/>
    </row>
    <row r="2711" ht="15.75">
      <c r="C2711" s="23"/>
    </row>
    <row r="2712" ht="15.75">
      <c r="C2712" s="23"/>
    </row>
    <row r="2713" ht="15.75">
      <c r="C2713" s="23"/>
    </row>
    <row r="2714" ht="15.75">
      <c r="C2714" s="23"/>
    </row>
    <row r="2715" ht="15.75">
      <c r="C2715" s="23"/>
    </row>
    <row r="2716" ht="15.75">
      <c r="C2716" s="23"/>
    </row>
    <row r="2717" ht="15.75">
      <c r="C2717" s="23"/>
    </row>
    <row r="2718" ht="15.75">
      <c r="C2718" s="23"/>
    </row>
    <row r="2719" ht="15.75">
      <c r="C2719" s="23"/>
    </row>
    <row r="2720" ht="15.75">
      <c r="C2720" s="23"/>
    </row>
    <row r="2721" ht="15.75">
      <c r="C2721" s="23"/>
    </row>
    <row r="2722" ht="15.75">
      <c r="C2722" s="23"/>
    </row>
    <row r="2723" ht="15.75">
      <c r="C2723" s="23"/>
    </row>
    <row r="2724" ht="15.75">
      <c r="C2724" s="23"/>
    </row>
    <row r="2725" ht="15.75">
      <c r="C2725" s="23"/>
    </row>
    <row r="2726" ht="15.75">
      <c r="C2726" s="23"/>
    </row>
    <row r="2727" ht="15.75">
      <c r="C2727" s="23"/>
    </row>
    <row r="2728" ht="15.75">
      <c r="C2728" s="23"/>
    </row>
    <row r="2729" ht="15.75">
      <c r="C2729" s="23"/>
    </row>
    <row r="2730" ht="15.75">
      <c r="C2730" s="23"/>
    </row>
    <row r="2731" ht="15.75">
      <c r="C2731" s="23"/>
    </row>
    <row r="2732" ht="15.75">
      <c r="C2732" s="23"/>
    </row>
    <row r="2733" ht="15.75">
      <c r="C2733" s="23"/>
    </row>
    <row r="2734" ht="15.75">
      <c r="C2734" s="23"/>
    </row>
    <row r="2735" ht="15.75">
      <c r="C2735" s="23"/>
    </row>
    <row r="2736" ht="15.75">
      <c r="C2736" s="23"/>
    </row>
    <row r="2737" ht="15.75">
      <c r="C2737" s="23"/>
    </row>
    <row r="2738" ht="15.75">
      <c r="C2738" s="23"/>
    </row>
    <row r="2739" ht="15.75">
      <c r="C2739" s="23"/>
    </row>
    <row r="2740" ht="15.75">
      <c r="C2740" s="23"/>
    </row>
    <row r="2741" ht="15.75">
      <c r="C2741" s="23"/>
    </row>
    <row r="2742" ht="15.75">
      <c r="C2742" s="23"/>
    </row>
    <row r="2743" ht="15.75">
      <c r="C2743" s="23"/>
    </row>
    <row r="2744" ht="15.75">
      <c r="C2744" s="23"/>
    </row>
    <row r="2745" ht="15.75">
      <c r="C2745" s="23"/>
    </row>
    <row r="2746" ht="15.75">
      <c r="C2746" s="23"/>
    </row>
    <row r="2747" ht="15.75">
      <c r="C2747" s="23"/>
    </row>
    <row r="2748" ht="15.75">
      <c r="C2748" s="23"/>
    </row>
    <row r="2749" ht="15.75">
      <c r="C2749" s="23"/>
    </row>
    <row r="2750" ht="15.75">
      <c r="C2750" s="23"/>
    </row>
    <row r="2751" ht="15.75">
      <c r="C2751" s="23"/>
    </row>
    <row r="2752" ht="15.75">
      <c r="C2752" s="23"/>
    </row>
    <row r="2753" ht="15.75">
      <c r="C2753" s="23"/>
    </row>
    <row r="2754" ht="15.75">
      <c r="C2754" s="23"/>
    </row>
    <row r="2755" ht="15.75">
      <c r="C2755" s="23"/>
    </row>
    <row r="2756" ht="15.75">
      <c r="C2756" s="23"/>
    </row>
    <row r="2757" ht="15.75">
      <c r="C2757" s="23"/>
    </row>
    <row r="2758" ht="15.75">
      <c r="C2758" s="23"/>
    </row>
    <row r="2759" ht="15.75">
      <c r="C2759" s="23"/>
    </row>
    <row r="2760" ht="15.75">
      <c r="C2760" s="23"/>
    </row>
    <row r="2761" ht="15.75">
      <c r="C2761" s="23"/>
    </row>
    <row r="2762" ht="15.75">
      <c r="C2762" s="23"/>
    </row>
    <row r="2763" ht="15.75">
      <c r="C2763" s="23"/>
    </row>
    <row r="2764" ht="15.75">
      <c r="C2764" s="23"/>
    </row>
    <row r="2765" ht="15.75">
      <c r="C2765" s="23"/>
    </row>
    <row r="2766" ht="15.75">
      <c r="C2766" s="23"/>
    </row>
    <row r="2767" ht="15.75">
      <c r="C2767" s="23"/>
    </row>
    <row r="2768" ht="15.75">
      <c r="C2768" s="23"/>
    </row>
    <row r="2769" ht="15.75">
      <c r="C2769" s="23"/>
    </row>
    <row r="2770" ht="15.75">
      <c r="C2770" s="23"/>
    </row>
    <row r="2771" ht="15.75">
      <c r="C2771" s="23"/>
    </row>
    <row r="2772" ht="15.75">
      <c r="C2772" s="23"/>
    </row>
    <row r="2773" ht="15.75">
      <c r="C2773" s="23"/>
    </row>
    <row r="2774" ht="15.75">
      <c r="C2774" s="23"/>
    </row>
    <row r="2775" ht="15.75">
      <c r="C2775" s="23"/>
    </row>
    <row r="2776" ht="15.75">
      <c r="C2776" s="23"/>
    </row>
    <row r="2777" ht="15.75">
      <c r="C2777" s="23"/>
    </row>
    <row r="2778" ht="15.75">
      <c r="C2778" s="23"/>
    </row>
    <row r="2779" ht="15.75">
      <c r="C2779" s="23"/>
    </row>
    <row r="2780" ht="15.75">
      <c r="C2780" s="23"/>
    </row>
    <row r="2781" ht="15.75">
      <c r="C2781" s="23"/>
    </row>
    <row r="2782" ht="15.75">
      <c r="C2782" s="23"/>
    </row>
    <row r="2783" ht="15.75">
      <c r="C2783" s="23"/>
    </row>
    <row r="2784" ht="15.75">
      <c r="C2784" s="23"/>
    </row>
    <row r="2785" ht="15.75">
      <c r="C2785" s="23"/>
    </row>
    <row r="2786" ht="15.75">
      <c r="C2786" s="23"/>
    </row>
    <row r="2787" ht="15.75">
      <c r="C2787" s="23"/>
    </row>
    <row r="2788" ht="15.75">
      <c r="C2788" s="23"/>
    </row>
    <row r="2789" ht="15.75">
      <c r="C2789" s="23"/>
    </row>
    <row r="2790" ht="15.75">
      <c r="C2790" s="23"/>
    </row>
    <row r="2791" ht="15.75">
      <c r="C2791" s="23"/>
    </row>
    <row r="2792" ht="15.75">
      <c r="C2792" s="23"/>
    </row>
    <row r="2793" ht="15.75">
      <c r="C2793" s="23"/>
    </row>
    <row r="2794" ht="15.75">
      <c r="C2794" s="23"/>
    </row>
    <row r="2795" ht="15.75">
      <c r="C2795" s="23"/>
    </row>
    <row r="2796" ht="15.75">
      <c r="C2796" s="23"/>
    </row>
    <row r="2797" ht="15.75">
      <c r="C2797" s="23"/>
    </row>
    <row r="2798" ht="15.75">
      <c r="C2798" s="23"/>
    </row>
    <row r="2799" ht="15.75">
      <c r="C2799" s="23"/>
    </row>
    <row r="2800" ht="15.75">
      <c r="C2800" s="23"/>
    </row>
    <row r="2801" ht="15.75">
      <c r="C2801" s="23"/>
    </row>
    <row r="2802" ht="15.75">
      <c r="C2802" s="23"/>
    </row>
    <row r="2803" ht="15.75">
      <c r="C2803" s="23"/>
    </row>
    <row r="2804" ht="15.75">
      <c r="C2804" s="23"/>
    </row>
    <row r="2805" ht="15.75">
      <c r="C2805" s="23"/>
    </row>
    <row r="2806" ht="15.75">
      <c r="C2806" s="23"/>
    </row>
    <row r="2807" ht="15.75">
      <c r="C2807" s="23"/>
    </row>
    <row r="2808" ht="15.75">
      <c r="C2808" s="23"/>
    </row>
    <row r="2809" ht="15.75">
      <c r="C2809" s="23"/>
    </row>
    <row r="2810" ht="15.75">
      <c r="C2810" s="23"/>
    </row>
    <row r="2811" ht="15.75">
      <c r="C2811" s="23"/>
    </row>
    <row r="2812" ht="15.75">
      <c r="C2812" s="23"/>
    </row>
    <row r="2813" ht="15.75">
      <c r="C2813" s="23"/>
    </row>
    <row r="2814" ht="15.75">
      <c r="C2814" s="23"/>
    </row>
    <row r="2815" ht="15.75">
      <c r="C2815" s="23"/>
    </row>
    <row r="2816" ht="15.75">
      <c r="C2816" s="23"/>
    </row>
    <row r="2817" ht="15.75">
      <c r="C2817" s="23"/>
    </row>
    <row r="2818" ht="15.75">
      <c r="C2818" s="23"/>
    </row>
    <row r="2819" ht="15.75">
      <c r="C2819" s="23"/>
    </row>
    <row r="2820" ht="15.75">
      <c r="C2820" s="23"/>
    </row>
    <row r="2821" ht="15.75">
      <c r="C2821" s="23"/>
    </row>
    <row r="2822" ht="15.75">
      <c r="C2822" s="23"/>
    </row>
    <row r="2823" ht="15.75">
      <c r="C2823" s="23"/>
    </row>
    <row r="2824" ht="15.75">
      <c r="C2824" s="23"/>
    </row>
    <row r="2825" ht="15.75">
      <c r="C2825" s="23"/>
    </row>
    <row r="2826" ht="15.75">
      <c r="C2826" s="23"/>
    </row>
    <row r="2827" ht="15.75">
      <c r="C2827" s="23"/>
    </row>
    <row r="2828" ht="15.75">
      <c r="C2828" s="23"/>
    </row>
    <row r="2829" ht="15.75">
      <c r="C2829" s="23"/>
    </row>
    <row r="2830" ht="15.75">
      <c r="C2830" s="23"/>
    </row>
    <row r="2831" ht="15.75">
      <c r="C2831" s="23"/>
    </row>
    <row r="2832" ht="15.75">
      <c r="C2832" s="23"/>
    </row>
    <row r="2833" ht="15.75">
      <c r="C2833" s="23"/>
    </row>
    <row r="2834" ht="15.75">
      <c r="C2834" s="23"/>
    </row>
    <row r="2835" ht="15.75">
      <c r="C2835" s="23"/>
    </row>
    <row r="2836" ht="15.75">
      <c r="C2836" s="23"/>
    </row>
    <row r="2837" ht="15.75">
      <c r="C2837" s="23"/>
    </row>
    <row r="2838" ht="15.75">
      <c r="C2838" s="23"/>
    </row>
    <row r="2839" ht="15.75">
      <c r="C2839" s="23"/>
    </row>
    <row r="2840" ht="15.75">
      <c r="C2840" s="23"/>
    </row>
    <row r="2841" ht="15.75">
      <c r="C2841" s="23"/>
    </row>
    <row r="2842" ht="15.75">
      <c r="C2842" s="23"/>
    </row>
    <row r="2843" ht="15.75">
      <c r="C2843" s="23"/>
    </row>
    <row r="2844" ht="15.75">
      <c r="C2844" s="23"/>
    </row>
    <row r="2845" ht="15.75">
      <c r="C2845" s="23"/>
    </row>
    <row r="2846" ht="15.75">
      <c r="C2846" s="23"/>
    </row>
    <row r="2847" ht="15.75">
      <c r="C2847" s="23"/>
    </row>
    <row r="2848" ht="15.75">
      <c r="C2848" s="23"/>
    </row>
    <row r="2849" ht="15.75">
      <c r="C2849" s="23"/>
    </row>
    <row r="2850" ht="15.75">
      <c r="C2850" s="23"/>
    </row>
    <row r="2851" ht="15.75">
      <c r="C2851" s="23"/>
    </row>
    <row r="2852" ht="15.75">
      <c r="C2852" s="23"/>
    </row>
    <row r="2853" ht="15.75">
      <c r="C2853" s="23"/>
    </row>
    <row r="2854" ht="15.75">
      <c r="C2854" s="23"/>
    </row>
    <row r="2855" ht="15.75">
      <c r="C2855" s="23"/>
    </row>
    <row r="2856" ht="15.75">
      <c r="C2856" s="23"/>
    </row>
    <row r="2857" ht="15.75">
      <c r="C2857" s="23"/>
    </row>
    <row r="2858" ht="15.75">
      <c r="C2858" s="23"/>
    </row>
    <row r="2859" ht="15.75">
      <c r="C2859" s="23"/>
    </row>
    <row r="2860" ht="15.75">
      <c r="C2860" s="23"/>
    </row>
    <row r="2861" ht="15.75">
      <c r="C2861" s="23"/>
    </row>
    <row r="2862" ht="15.75">
      <c r="C2862" s="23"/>
    </row>
    <row r="2863" ht="15.75">
      <c r="C2863" s="23"/>
    </row>
    <row r="2864" ht="15.75">
      <c r="C2864" s="23"/>
    </row>
    <row r="2865" ht="15.75">
      <c r="C2865" s="23"/>
    </row>
    <row r="2866" ht="15.75">
      <c r="C2866" s="23"/>
    </row>
    <row r="2867" ht="15.75">
      <c r="C2867" s="23"/>
    </row>
    <row r="2868" ht="15.75">
      <c r="C2868" s="23"/>
    </row>
    <row r="2869" ht="15.75">
      <c r="C2869" s="23"/>
    </row>
    <row r="2870" ht="15.75">
      <c r="C2870" s="23"/>
    </row>
    <row r="2871" ht="15.75">
      <c r="C2871" s="23"/>
    </row>
    <row r="2872" ht="15.75">
      <c r="C2872" s="23"/>
    </row>
    <row r="2873" ht="15.75">
      <c r="C2873" s="23"/>
    </row>
    <row r="2874" ht="15.75">
      <c r="C2874" s="23"/>
    </row>
    <row r="2875" ht="15.75">
      <c r="C2875" s="23"/>
    </row>
    <row r="2876" ht="15.75">
      <c r="C2876" s="23"/>
    </row>
    <row r="2877" ht="15.75">
      <c r="C2877" s="23"/>
    </row>
    <row r="2878" ht="15.75">
      <c r="C2878" s="23"/>
    </row>
    <row r="2879" ht="15.75">
      <c r="C2879" s="23"/>
    </row>
    <row r="2880" ht="15.75">
      <c r="C2880" s="23"/>
    </row>
    <row r="2881" ht="15.75">
      <c r="C2881" s="23"/>
    </row>
    <row r="2882" ht="15.75">
      <c r="C2882" s="23"/>
    </row>
    <row r="2883" ht="15.75">
      <c r="C2883" s="23"/>
    </row>
    <row r="2884" ht="15.75">
      <c r="C2884" s="23"/>
    </row>
    <row r="2885" ht="15.75">
      <c r="C2885" s="23"/>
    </row>
    <row r="2886" ht="15.75">
      <c r="C2886" s="23"/>
    </row>
    <row r="2887" ht="15.75">
      <c r="C2887" s="23"/>
    </row>
    <row r="2888" ht="15.75">
      <c r="C2888" s="23"/>
    </row>
    <row r="2889" ht="15.75">
      <c r="C2889" s="23"/>
    </row>
    <row r="2890" ht="15.75">
      <c r="C2890" s="23"/>
    </row>
    <row r="2891" ht="15.75">
      <c r="C2891" s="23"/>
    </row>
    <row r="2892" ht="15.75">
      <c r="C2892" s="23"/>
    </row>
    <row r="2893" ht="15.75">
      <c r="C2893" s="23"/>
    </row>
    <row r="2894" ht="15.75">
      <c r="C2894" s="23"/>
    </row>
    <row r="2895" ht="15.75">
      <c r="C2895" s="23"/>
    </row>
    <row r="2896" ht="15.75">
      <c r="C2896" s="23"/>
    </row>
    <row r="2897" ht="15.75">
      <c r="C2897" s="23"/>
    </row>
    <row r="2898" ht="15.75">
      <c r="C2898" s="23"/>
    </row>
    <row r="2899" ht="15.75">
      <c r="C2899" s="23"/>
    </row>
    <row r="2900" ht="15.75">
      <c r="C2900" s="23"/>
    </row>
    <row r="2901" ht="15.75">
      <c r="C2901" s="23"/>
    </row>
    <row r="2902" ht="15.75">
      <c r="C2902" s="23"/>
    </row>
    <row r="2903" ht="15.75">
      <c r="C2903" s="23"/>
    </row>
    <row r="2904" ht="15.75">
      <c r="C2904" s="23"/>
    </row>
    <row r="2905" ht="15.75">
      <c r="C2905" s="23"/>
    </row>
    <row r="2906" ht="15.75">
      <c r="C2906" s="23"/>
    </row>
    <row r="2907" ht="15.75">
      <c r="C2907" s="23"/>
    </row>
    <row r="2908" ht="15.75">
      <c r="C2908" s="23"/>
    </row>
    <row r="2909" ht="15.75">
      <c r="C2909" s="23"/>
    </row>
    <row r="2910" ht="15.75">
      <c r="C2910" s="23"/>
    </row>
    <row r="2911" ht="15.75">
      <c r="C2911" s="23"/>
    </row>
    <row r="2912" ht="15.75">
      <c r="C2912" s="23"/>
    </row>
    <row r="2913" ht="15.75">
      <c r="C2913" s="23"/>
    </row>
    <row r="2914" ht="15.75">
      <c r="C2914" s="23"/>
    </row>
    <row r="2915" ht="15.75">
      <c r="C2915" s="23"/>
    </row>
    <row r="2916" ht="15.75">
      <c r="C2916" s="23"/>
    </row>
    <row r="2917" ht="15.75">
      <c r="C2917" s="23"/>
    </row>
    <row r="2918" ht="15.75">
      <c r="C2918" s="23"/>
    </row>
    <row r="2919" ht="15.75">
      <c r="C2919" s="23"/>
    </row>
    <row r="2920" ht="15.75">
      <c r="C2920" s="23"/>
    </row>
    <row r="2921" ht="15.75">
      <c r="C2921" s="23"/>
    </row>
    <row r="2922" ht="15.75">
      <c r="C2922" s="23"/>
    </row>
    <row r="2923" ht="15.75">
      <c r="C2923" s="23"/>
    </row>
    <row r="2924" ht="15.75">
      <c r="C2924" s="23"/>
    </row>
    <row r="2925" ht="15.75">
      <c r="C2925" s="23"/>
    </row>
    <row r="2926" ht="15.75">
      <c r="C2926" s="23"/>
    </row>
    <row r="2927" ht="15.75">
      <c r="C2927" s="23"/>
    </row>
    <row r="2928" ht="15.75">
      <c r="C2928" s="23"/>
    </row>
    <row r="2929" ht="15.75">
      <c r="C2929" s="23"/>
    </row>
    <row r="2930" ht="15.75">
      <c r="C2930" s="23"/>
    </row>
    <row r="2931" ht="15.75">
      <c r="C2931" s="23"/>
    </row>
    <row r="2932" ht="15.75">
      <c r="C2932" s="23"/>
    </row>
    <row r="2933" ht="15.75">
      <c r="C2933" s="23"/>
    </row>
    <row r="2934" ht="15.75">
      <c r="C2934" s="23"/>
    </row>
    <row r="2935" ht="15.75">
      <c r="C2935" s="23"/>
    </row>
    <row r="2936" ht="15.75">
      <c r="C2936" s="23"/>
    </row>
    <row r="2937" ht="15.75">
      <c r="C2937" s="23"/>
    </row>
    <row r="2938" ht="15.75">
      <c r="C2938" s="23"/>
    </row>
    <row r="2939" ht="15.75">
      <c r="C2939" s="23"/>
    </row>
    <row r="2940" ht="15.75">
      <c r="C2940" s="23"/>
    </row>
    <row r="2941" ht="15.75">
      <c r="C2941" s="23"/>
    </row>
    <row r="2942" ht="15.75">
      <c r="C2942" s="23"/>
    </row>
    <row r="2943" ht="15.75">
      <c r="C2943" s="23"/>
    </row>
    <row r="2944" ht="15.75">
      <c r="C2944" s="23"/>
    </row>
    <row r="2945" ht="15.75">
      <c r="C2945" s="23"/>
    </row>
    <row r="2946" ht="15.75">
      <c r="C2946" s="23"/>
    </row>
    <row r="2947" ht="15.75">
      <c r="C2947" s="23"/>
    </row>
    <row r="2948" ht="15.75">
      <c r="C2948" s="23"/>
    </row>
    <row r="2949" ht="15.75">
      <c r="C2949" s="23"/>
    </row>
    <row r="2950" ht="15.75">
      <c r="C2950" s="23"/>
    </row>
    <row r="2951" ht="15.75">
      <c r="C2951" s="23"/>
    </row>
    <row r="2952" ht="15.75">
      <c r="C2952" s="23"/>
    </row>
    <row r="2953" ht="15.75">
      <c r="C2953" s="23"/>
    </row>
    <row r="2954" ht="15.75">
      <c r="C2954" s="23"/>
    </row>
    <row r="2955" ht="15.75">
      <c r="C2955" s="23"/>
    </row>
    <row r="2956" ht="15.75">
      <c r="C2956" s="23"/>
    </row>
    <row r="2957" ht="15.75">
      <c r="C2957" s="23"/>
    </row>
    <row r="2958" ht="15.75">
      <c r="C2958" s="23"/>
    </row>
    <row r="2959" ht="15.75">
      <c r="C2959" s="23"/>
    </row>
    <row r="2960" ht="15.75">
      <c r="C2960" s="23"/>
    </row>
    <row r="2961" ht="15.75">
      <c r="C2961" s="23"/>
    </row>
    <row r="2962" ht="15.75">
      <c r="C2962" s="23"/>
    </row>
    <row r="2963" ht="15.75">
      <c r="C2963" s="23"/>
    </row>
    <row r="2964" ht="15.75">
      <c r="C2964" s="23"/>
    </row>
    <row r="2965" ht="15.75">
      <c r="C2965" s="23"/>
    </row>
    <row r="2966" ht="15.75">
      <c r="C2966" s="23"/>
    </row>
    <row r="2967" ht="15.75">
      <c r="C2967" s="23"/>
    </row>
    <row r="2968" ht="15.75">
      <c r="C2968" s="23"/>
    </row>
    <row r="2969" ht="15.75">
      <c r="C2969" s="23"/>
    </row>
    <row r="2970" ht="15.75">
      <c r="C2970" s="23"/>
    </row>
    <row r="2971" ht="15.75">
      <c r="C2971" s="23"/>
    </row>
    <row r="2972" ht="15.75">
      <c r="C2972" s="23"/>
    </row>
    <row r="2973" ht="15.75">
      <c r="C2973" s="23"/>
    </row>
    <row r="2974" ht="15.75">
      <c r="C2974" s="23"/>
    </row>
    <row r="2975" ht="15.75">
      <c r="C2975" s="23"/>
    </row>
    <row r="2976" ht="15.75">
      <c r="C2976" s="23"/>
    </row>
    <row r="2977" ht="15.75">
      <c r="C2977" s="23"/>
    </row>
    <row r="2978" ht="15.75">
      <c r="C2978" s="23"/>
    </row>
    <row r="2979" ht="15.75">
      <c r="C2979" s="23"/>
    </row>
    <row r="2980" ht="15.75">
      <c r="C2980" s="23"/>
    </row>
    <row r="2981" ht="15.75">
      <c r="C2981" s="23"/>
    </row>
    <row r="2982" ht="15.75">
      <c r="C2982" s="23"/>
    </row>
    <row r="2983" ht="15.75">
      <c r="C2983" s="23"/>
    </row>
    <row r="2984" ht="15.75">
      <c r="C2984" s="23"/>
    </row>
    <row r="2985" ht="15.75">
      <c r="C2985" s="23"/>
    </row>
    <row r="2986" ht="15.75">
      <c r="C2986" s="23"/>
    </row>
    <row r="2987" ht="15.75">
      <c r="C2987" s="23"/>
    </row>
  </sheetData>
  <sheetProtection/>
  <printOptions/>
  <pageMargins left="0.7874015748031497" right="0.4724409448818898" top="0.7874015748031497" bottom="0.6299212598425197" header="0.35433070866141736" footer="0.1968503937007874"/>
  <pageSetup firstPageNumber="1" useFirstPageNumber="1" horizontalDpi="600" verticalDpi="600" orientation="portrait" paperSize="9" scale="77" r:id="rId1"/>
  <headerFooter alignWithMargins="0">
    <oddHeader>&amp;RA költségvetési rendelettervezet 10. számú melléklete</oddHeader>
  </headerFooter>
  <rowBreaks count="6" manualBreakCount="6">
    <brk id="65" max="3" man="1"/>
    <brk id="124" max="3" man="1"/>
    <brk id="184" max="3" man="1"/>
    <brk id="225" max="255" man="1"/>
    <brk id="298" max="255" man="1"/>
    <brk id="36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9"/>
  <sheetViews>
    <sheetView tabSelected="1" view="pageBreakPreview" zoomScaleSheetLayoutView="100" zoomScalePageLayoutView="0" workbookViewId="0" topLeftCell="A230">
      <selection activeCell="C127" sqref="C127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16384" width="9" style="9" customWidth="1"/>
  </cols>
  <sheetData>
    <row r="1" spans="1:4" ht="18.75">
      <c r="A1" s="27" t="s">
        <v>0</v>
      </c>
      <c r="B1" s="8"/>
      <c r="C1" s="8"/>
      <c r="D1" s="8"/>
    </row>
    <row r="2" spans="1:4" ht="18.75">
      <c r="A2" s="27" t="s">
        <v>95</v>
      </c>
      <c r="B2" s="8"/>
      <c r="C2" s="8"/>
      <c r="D2" s="8"/>
    </row>
    <row r="3" spans="1:4" ht="18.75">
      <c r="A3" s="27" t="s">
        <v>1</v>
      </c>
      <c r="B3" s="8"/>
      <c r="C3" s="8"/>
      <c r="D3" s="8"/>
    </row>
    <row r="4" ht="15.75">
      <c r="D4" s="32"/>
    </row>
    <row r="5" ht="15.75">
      <c r="D5" s="32" t="s">
        <v>2</v>
      </c>
    </row>
    <row r="6" spans="1:4" ht="18.75">
      <c r="A6" s="33" t="s">
        <v>20</v>
      </c>
      <c r="B6" s="34"/>
      <c r="C6" s="10" t="s">
        <v>46</v>
      </c>
      <c r="D6" s="10"/>
    </row>
    <row r="7" spans="1:4" ht="18.75">
      <c r="A7" s="35"/>
      <c r="B7" s="11"/>
      <c r="C7" s="11"/>
      <c r="D7" s="11"/>
    </row>
    <row r="8" spans="1:4" ht="15.75">
      <c r="A8" s="25" t="s">
        <v>96</v>
      </c>
      <c r="B8" s="6"/>
      <c r="C8" s="43"/>
      <c r="D8" s="6"/>
    </row>
    <row r="9" spans="1:4" ht="15.75">
      <c r="A9" s="3"/>
      <c r="B9" s="3" t="s">
        <v>97</v>
      </c>
      <c r="C9" s="45"/>
      <c r="D9" s="16"/>
    </row>
    <row r="10" spans="1:4" ht="15.75">
      <c r="A10" s="46"/>
      <c r="B10" s="1"/>
      <c r="C10" s="14"/>
      <c r="D10" s="4"/>
    </row>
    <row r="11" spans="1:4" ht="15.75">
      <c r="A11" s="37" t="s">
        <v>22</v>
      </c>
      <c r="B11" s="1"/>
      <c r="C11" s="14"/>
      <c r="D11" s="4"/>
    </row>
    <row r="12" spans="1:4" ht="15.75">
      <c r="A12" s="37" t="s">
        <v>23</v>
      </c>
      <c r="B12" s="1"/>
      <c r="C12" s="14"/>
      <c r="D12" s="4"/>
    </row>
    <row r="13" spans="1:4" ht="15.75">
      <c r="A13" s="37" t="s">
        <v>24</v>
      </c>
      <c r="B13" s="1"/>
      <c r="C13" s="14"/>
      <c r="D13" s="4"/>
    </row>
    <row r="14" spans="1:4" ht="15.75">
      <c r="A14" s="37" t="s">
        <v>25</v>
      </c>
      <c r="B14" s="1"/>
      <c r="C14" s="14"/>
      <c r="D14" s="4"/>
    </row>
    <row r="15" spans="1:4" ht="15.75">
      <c r="A15" s="46"/>
      <c r="B15" s="4" t="s">
        <v>10</v>
      </c>
      <c r="C15" s="14"/>
      <c r="D15" s="4"/>
    </row>
    <row r="16" spans="1:4" ht="15.75">
      <c r="A16" s="46"/>
      <c r="B16" s="4" t="s">
        <v>11</v>
      </c>
      <c r="C16" s="14"/>
      <c r="D16" s="4"/>
    </row>
    <row r="17" spans="1:4" ht="15.75">
      <c r="A17" s="37" t="s">
        <v>26</v>
      </c>
      <c r="B17" s="1"/>
      <c r="C17" s="14"/>
      <c r="D17" s="4"/>
    </row>
    <row r="18" spans="1:4" ht="15.75">
      <c r="A18" s="37" t="s">
        <v>27</v>
      </c>
      <c r="B18" s="1"/>
      <c r="C18" s="14"/>
      <c r="D18" s="4"/>
    </row>
    <row r="19" spans="1:4" ht="15.75">
      <c r="A19" s="37" t="s">
        <v>28</v>
      </c>
      <c r="B19" s="1"/>
      <c r="C19" s="14">
        <f>50000+20000</f>
        <v>70000</v>
      </c>
      <c r="D19" s="4"/>
    </row>
    <row r="20" spans="1:4" ht="15.75">
      <c r="A20" s="37" t="s">
        <v>29</v>
      </c>
      <c r="B20" s="1"/>
      <c r="C20" s="14"/>
      <c r="D20" s="4"/>
    </row>
    <row r="21" spans="1:4" ht="15.75">
      <c r="A21" s="37" t="s">
        <v>30</v>
      </c>
      <c r="B21" s="1"/>
      <c r="C21" s="14"/>
      <c r="D21" s="4"/>
    </row>
    <row r="22" spans="1:4" ht="15.75">
      <c r="A22" s="46"/>
      <c r="B22" s="1"/>
      <c r="C22" s="14"/>
      <c r="D22" s="4"/>
    </row>
    <row r="23" spans="1:4" ht="15.75">
      <c r="A23" s="47" t="s">
        <v>122</v>
      </c>
      <c r="B23" s="2"/>
      <c r="C23" s="7">
        <f>SUM(C11:C21)</f>
        <v>70000</v>
      </c>
      <c r="D23" s="48"/>
    </row>
    <row r="24" spans="1:4" ht="15.75">
      <c r="A24" s="22"/>
      <c r="B24" s="1"/>
      <c r="C24" s="13"/>
      <c r="D24" s="4"/>
    </row>
    <row r="25" spans="1:4" ht="15.75">
      <c r="A25" s="46"/>
      <c r="B25" s="1"/>
      <c r="C25" s="46"/>
      <c r="D25" s="4"/>
    </row>
    <row r="26" spans="1:4" ht="15.75">
      <c r="A26" s="25" t="s">
        <v>99</v>
      </c>
      <c r="B26" s="6"/>
      <c r="C26" s="24"/>
      <c r="D26" s="5"/>
    </row>
    <row r="27" spans="1:4" ht="15.75">
      <c r="A27" s="3"/>
      <c r="B27" s="3" t="s">
        <v>100</v>
      </c>
      <c r="C27" s="45"/>
      <c r="D27" s="16"/>
    </row>
    <row r="28" spans="1:4" ht="15.75">
      <c r="A28" s="4"/>
      <c r="B28" s="4"/>
      <c r="C28" s="14"/>
      <c r="D28" s="4"/>
    </row>
    <row r="29" spans="1:3" ht="15.75">
      <c r="A29" s="4" t="s">
        <v>22</v>
      </c>
      <c r="B29" s="4"/>
      <c r="C29" s="14">
        <f>531124+2403+55+2734+3000+62464+1867+2428+783-5790</f>
        <v>601068</v>
      </c>
    </row>
    <row r="30" spans="1:3" ht="15.75">
      <c r="A30" s="4" t="s">
        <v>23</v>
      </c>
      <c r="B30" s="4"/>
      <c r="C30" s="14">
        <f>136697+686+18+738+243-698+16865+505+656-1541</f>
        <v>154169</v>
      </c>
    </row>
    <row r="31" spans="1:3" ht="15.75">
      <c r="A31" s="4" t="s">
        <v>45</v>
      </c>
      <c r="B31" s="4"/>
      <c r="C31" s="14">
        <f>573146+20000-409</f>
        <v>592737</v>
      </c>
    </row>
    <row r="32" spans="1:3" ht="15.75">
      <c r="A32" s="4" t="s">
        <v>25</v>
      </c>
      <c r="B32" s="4"/>
      <c r="C32" s="14">
        <f>C33+C34</f>
        <v>377393</v>
      </c>
    </row>
    <row r="33" spans="1:3" ht="15.75">
      <c r="A33" s="4"/>
      <c r="B33" s="4" t="s">
        <v>10</v>
      </c>
      <c r="C33" s="14">
        <v>14000</v>
      </c>
    </row>
    <row r="34" spans="1:3" ht="15.75">
      <c r="A34" s="4"/>
      <c r="B34" s="4" t="s">
        <v>11</v>
      </c>
      <c r="C34" s="14">
        <f>165905-3243+46252+500+20000+2000+15000+13000+500+540+1000+1539+15000+85400</f>
        <v>363393</v>
      </c>
    </row>
    <row r="35" spans="1:3" ht="15.75">
      <c r="A35" s="4" t="s">
        <v>26</v>
      </c>
      <c r="B35" s="4"/>
      <c r="C35" s="14"/>
    </row>
    <row r="36" spans="1:3" ht="15.75">
      <c r="A36" s="4" t="s">
        <v>27</v>
      </c>
      <c r="B36" s="4"/>
      <c r="C36" s="14">
        <v>41490</v>
      </c>
    </row>
    <row r="37" spans="1:3" ht="15.75">
      <c r="A37" s="4" t="s">
        <v>28</v>
      </c>
      <c r="B37" s="4"/>
      <c r="C37" s="14">
        <f>1851178+35775+1208+1000000+9375-56202+36622-800</f>
        <v>2877156</v>
      </c>
    </row>
    <row r="38" spans="1:3" ht="15.75">
      <c r="A38" s="4" t="s">
        <v>48</v>
      </c>
      <c r="B38" s="4"/>
      <c r="C38" s="14">
        <f>1159+1159+3500000</f>
        <v>3502318</v>
      </c>
    </row>
    <row r="39" spans="1:3" ht="15.75">
      <c r="A39" s="4" t="s">
        <v>30</v>
      </c>
      <c r="B39" s="4"/>
      <c r="C39" s="20">
        <f>+C40+C41</f>
        <v>2723708</v>
      </c>
    </row>
    <row r="40" spans="1:3" ht="15.75">
      <c r="A40" s="4"/>
      <c r="B40" s="4" t="s">
        <v>63</v>
      </c>
      <c r="C40" s="20">
        <f>28669+15000+5174932-442874+385595-3500000</f>
        <v>1661322</v>
      </c>
    </row>
    <row r="41" spans="1:4" ht="15.75">
      <c r="A41" s="4"/>
      <c r="B41" s="4" t="s">
        <v>64</v>
      </c>
      <c r="C41" s="14">
        <f>1020000+138941-300000+935023-540-369570-1433-16500-125372-4645-3025-210493</f>
        <v>1062386</v>
      </c>
      <c r="D41" s="4"/>
    </row>
    <row r="42" spans="1:4" ht="15.75">
      <c r="A42" s="2" t="s">
        <v>123</v>
      </c>
      <c r="B42" s="5"/>
      <c r="C42" s="7">
        <f>SUM(C29:C41)-C32-C39</f>
        <v>10870039</v>
      </c>
      <c r="D42" s="5"/>
    </row>
    <row r="43" spans="1:4" ht="15.75">
      <c r="A43" s="25"/>
      <c r="B43" s="6"/>
      <c r="C43" s="15"/>
      <c r="D43" s="6"/>
    </row>
    <row r="45" spans="1:4" ht="15.75">
      <c r="A45" s="25" t="s">
        <v>102</v>
      </c>
      <c r="B45" s="6"/>
      <c r="C45" s="43"/>
      <c r="D45" s="6"/>
    </row>
    <row r="46" spans="1:4" ht="15.75">
      <c r="A46" s="3"/>
      <c r="B46" s="3" t="s">
        <v>71</v>
      </c>
      <c r="C46" s="45"/>
      <c r="D46" s="16"/>
    </row>
    <row r="47" spans="1:4" ht="15.75">
      <c r="A47" s="4"/>
      <c r="B47" s="4"/>
      <c r="C47" s="14"/>
      <c r="D47" s="4"/>
    </row>
    <row r="48" spans="1:3" ht="15.75">
      <c r="A48" s="4" t="s">
        <v>22</v>
      </c>
      <c r="B48" s="4"/>
      <c r="C48" s="14"/>
    </row>
    <row r="49" spans="1:3" ht="15.75">
      <c r="A49" s="4" t="s">
        <v>23</v>
      </c>
      <c r="B49" s="4"/>
      <c r="C49" s="14"/>
    </row>
    <row r="50" spans="1:3" ht="15.75">
      <c r="A50" s="4" t="s">
        <v>45</v>
      </c>
      <c r="B50" s="4"/>
      <c r="C50" s="14">
        <v>2961</v>
      </c>
    </row>
    <row r="51" spans="1:3" ht="15.75">
      <c r="A51" s="4" t="s">
        <v>25</v>
      </c>
      <c r="B51" s="4"/>
      <c r="C51" s="14"/>
    </row>
    <row r="52" spans="1:3" ht="15.75">
      <c r="A52" s="4"/>
      <c r="B52" s="4" t="s">
        <v>10</v>
      </c>
      <c r="C52" s="14"/>
    </row>
    <row r="53" spans="1:3" ht="15.75">
      <c r="A53" s="4"/>
      <c r="B53" s="4" t="s">
        <v>11</v>
      </c>
      <c r="C53" s="14"/>
    </row>
    <row r="54" spans="1:3" ht="15.75">
      <c r="A54" s="4" t="s">
        <v>26</v>
      </c>
      <c r="B54" s="4"/>
      <c r="C54" s="14"/>
    </row>
    <row r="55" spans="1:3" ht="15.75">
      <c r="A55" s="4" t="s">
        <v>27</v>
      </c>
      <c r="B55" s="4"/>
      <c r="C55" s="14"/>
    </row>
    <row r="56" spans="1:3" ht="15.75">
      <c r="A56" s="4" t="s">
        <v>28</v>
      </c>
      <c r="B56" s="4"/>
      <c r="C56" s="14"/>
    </row>
    <row r="57" spans="1:3" ht="15.75">
      <c r="A57" s="4" t="s">
        <v>48</v>
      </c>
      <c r="B57" s="4"/>
      <c r="C57" s="14"/>
    </row>
    <row r="58" spans="1:3" ht="15.75">
      <c r="A58" s="4" t="s">
        <v>30</v>
      </c>
      <c r="B58" s="4"/>
      <c r="C58" s="20"/>
    </row>
    <row r="59" spans="1:3" ht="15.75">
      <c r="A59" s="4"/>
      <c r="B59" s="4" t="s">
        <v>63</v>
      </c>
      <c r="C59" s="20"/>
    </row>
    <row r="60" spans="1:4" ht="15.75">
      <c r="A60" s="4"/>
      <c r="B60" s="4" t="s">
        <v>64</v>
      </c>
      <c r="C60" s="14"/>
      <c r="D60" s="4"/>
    </row>
    <row r="61" spans="1:4" ht="15.75">
      <c r="A61" s="2" t="s">
        <v>124</v>
      </c>
      <c r="B61" s="5"/>
      <c r="C61" s="7">
        <f>SUM(C48:C60)-C51-C58</f>
        <v>2961</v>
      </c>
      <c r="D61" s="5"/>
    </row>
    <row r="62" spans="1:4" ht="16.5" customHeight="1">
      <c r="A62" s="25"/>
      <c r="B62" s="6"/>
      <c r="C62" s="15"/>
      <c r="D62" s="6"/>
    </row>
    <row r="63" spans="1:4" ht="15.75">
      <c r="A63" s="25" t="s">
        <v>104</v>
      </c>
      <c r="B63" s="6"/>
      <c r="C63" s="43"/>
      <c r="D63" s="6"/>
    </row>
    <row r="64" spans="1:4" ht="15.75">
      <c r="A64" s="3"/>
      <c r="B64" s="3" t="s">
        <v>105</v>
      </c>
      <c r="C64" s="45"/>
      <c r="D64" s="16"/>
    </row>
    <row r="65" spans="1:4" ht="15.75">
      <c r="A65" s="4"/>
      <c r="B65" s="4"/>
      <c r="C65" s="14"/>
      <c r="D65" s="4"/>
    </row>
    <row r="66" spans="1:3" ht="15.75">
      <c r="A66" s="4" t="s">
        <v>22</v>
      </c>
      <c r="B66" s="4"/>
      <c r="C66" s="14">
        <v>5723</v>
      </c>
    </row>
    <row r="67" spans="1:3" ht="15.75">
      <c r="A67" s="4" t="s">
        <v>23</v>
      </c>
      <c r="B67" s="4"/>
      <c r="C67" s="14">
        <f>1475+12</f>
        <v>1487</v>
      </c>
    </row>
    <row r="68" spans="1:3" ht="15.75">
      <c r="A68" s="4" t="s">
        <v>45</v>
      </c>
      <c r="B68" s="4"/>
      <c r="C68" s="14">
        <f>36+409-409</f>
        <v>36</v>
      </c>
    </row>
    <row r="69" spans="1:3" ht="15.75">
      <c r="A69" s="4" t="s">
        <v>25</v>
      </c>
      <c r="B69" s="4"/>
      <c r="C69" s="14">
        <f>+C70+C71</f>
        <v>0</v>
      </c>
    </row>
    <row r="70" spans="1:3" ht="15.75">
      <c r="A70" s="4"/>
      <c r="B70" s="4" t="s">
        <v>10</v>
      </c>
      <c r="C70" s="14"/>
    </row>
    <row r="71" spans="1:3" ht="15.75">
      <c r="A71" s="4"/>
      <c r="B71" s="4" t="s">
        <v>11</v>
      </c>
      <c r="C71" s="14"/>
    </row>
    <row r="72" spans="1:3" ht="15.75">
      <c r="A72" s="4" t="s">
        <v>26</v>
      </c>
      <c r="B72" s="4"/>
      <c r="C72" s="14"/>
    </row>
    <row r="73" spans="1:3" ht="15.75">
      <c r="A73" s="4" t="s">
        <v>27</v>
      </c>
      <c r="B73" s="4"/>
      <c r="C73" s="14"/>
    </row>
    <row r="74" spans="1:3" ht="15.75">
      <c r="A74" s="4" t="s">
        <v>28</v>
      </c>
      <c r="B74" s="4"/>
      <c r="C74" s="14"/>
    </row>
    <row r="75" spans="1:3" ht="15.75">
      <c r="A75" s="4" t="s">
        <v>48</v>
      </c>
      <c r="B75" s="4"/>
      <c r="C75" s="14"/>
    </row>
    <row r="76" spans="1:3" ht="15.75">
      <c r="A76" s="4" t="s">
        <v>30</v>
      </c>
      <c r="B76" s="4"/>
      <c r="C76" s="20">
        <f>+C77+C78</f>
        <v>0</v>
      </c>
    </row>
    <row r="77" spans="1:3" ht="15.75">
      <c r="A77" s="4"/>
      <c r="B77" s="4" t="s">
        <v>63</v>
      </c>
      <c r="C77" s="20"/>
    </row>
    <row r="78" spans="1:4" ht="15.75">
      <c r="A78" s="4"/>
      <c r="B78" s="4" t="s">
        <v>64</v>
      </c>
      <c r="C78" s="14"/>
      <c r="D78" s="4"/>
    </row>
    <row r="79" spans="1:4" ht="15.75">
      <c r="A79" s="2" t="s">
        <v>125</v>
      </c>
      <c r="B79" s="5"/>
      <c r="C79" s="7">
        <f>SUM(C66:C78)-C69-C76</f>
        <v>7246</v>
      </c>
      <c r="D79" s="5"/>
    </row>
    <row r="80" spans="1:4" ht="15.75">
      <c r="A80" s="25"/>
      <c r="B80" s="6"/>
      <c r="C80" s="15"/>
      <c r="D80" s="6"/>
    </row>
    <row r="81" spans="1:4" ht="15.75">
      <c r="A81" s="1"/>
      <c r="B81" s="4"/>
      <c r="C81" s="13"/>
      <c r="D81" s="4"/>
    </row>
    <row r="82" spans="1:4" ht="15.75">
      <c r="A82" s="25" t="s">
        <v>107</v>
      </c>
      <c r="B82" s="6"/>
      <c r="C82" s="43"/>
      <c r="D82" s="6"/>
    </row>
    <row r="83" spans="1:4" ht="15.75">
      <c r="A83" s="3"/>
      <c r="B83" s="26" t="s">
        <v>109</v>
      </c>
      <c r="C83" s="45"/>
      <c r="D83" s="16"/>
    </row>
    <row r="84" spans="1:4" ht="15.75">
      <c r="A84" s="4"/>
      <c r="B84" s="1"/>
      <c r="C84" s="14"/>
      <c r="D84" s="4"/>
    </row>
    <row r="85" spans="1:4" ht="15.75">
      <c r="A85" s="4" t="s">
        <v>22</v>
      </c>
      <c r="B85" s="4"/>
      <c r="C85" s="14">
        <v>3400</v>
      </c>
      <c r="D85" s="4"/>
    </row>
    <row r="86" spans="1:4" ht="15.75">
      <c r="A86" s="4" t="s">
        <v>23</v>
      </c>
      <c r="B86" s="4"/>
      <c r="C86" s="14">
        <v>984</v>
      </c>
      <c r="D86" s="4"/>
    </row>
    <row r="87" spans="1:4" ht="15.75">
      <c r="A87" s="4" t="s">
        <v>24</v>
      </c>
      <c r="B87" s="4"/>
      <c r="C87" s="14">
        <v>2116</v>
      </c>
      <c r="D87" s="4"/>
    </row>
    <row r="88" spans="1:4" ht="15.75">
      <c r="A88" s="4" t="s">
        <v>25</v>
      </c>
      <c r="B88" s="4"/>
      <c r="C88" s="14"/>
      <c r="D88" s="4"/>
    </row>
    <row r="89" spans="1:4" ht="15.75">
      <c r="A89" s="4"/>
      <c r="B89" s="4" t="s">
        <v>10</v>
      </c>
      <c r="C89" s="14"/>
      <c r="D89" s="4"/>
    </row>
    <row r="90" spans="1:4" ht="15.75">
      <c r="A90" s="4"/>
      <c r="B90" s="4" t="s">
        <v>11</v>
      </c>
      <c r="C90" s="14"/>
      <c r="D90" s="4"/>
    </row>
    <row r="91" spans="1:4" ht="15.75">
      <c r="A91" s="4" t="s">
        <v>26</v>
      </c>
      <c r="B91" s="4"/>
      <c r="C91" s="14"/>
      <c r="D91" s="4"/>
    </row>
    <row r="92" spans="1:4" ht="15.75">
      <c r="A92" s="4" t="s">
        <v>27</v>
      </c>
      <c r="B92" s="4"/>
      <c r="C92" s="14"/>
      <c r="D92" s="4"/>
    </row>
    <row r="93" spans="1:4" ht="15.75">
      <c r="A93" s="4" t="s">
        <v>28</v>
      </c>
      <c r="B93" s="4"/>
      <c r="C93" s="14"/>
      <c r="D93" s="4"/>
    </row>
    <row r="94" spans="1:4" ht="15.75">
      <c r="A94" s="4" t="s">
        <v>29</v>
      </c>
      <c r="B94" s="4"/>
      <c r="C94" s="14"/>
      <c r="D94" s="4"/>
    </row>
    <row r="95" spans="1:4" ht="15.75">
      <c r="A95" s="4" t="s">
        <v>30</v>
      </c>
      <c r="B95" s="4"/>
      <c r="C95" s="14"/>
      <c r="D95" s="4"/>
    </row>
    <row r="96" spans="1:4" ht="15.75">
      <c r="A96" s="4"/>
      <c r="B96" s="4"/>
      <c r="C96" s="14"/>
      <c r="D96" s="4"/>
    </row>
    <row r="97" spans="1:4" ht="15.75">
      <c r="A97" s="2" t="s">
        <v>126</v>
      </c>
      <c r="B97" s="5"/>
      <c r="C97" s="7">
        <f>SUM(C85:C96)</f>
        <v>6500</v>
      </c>
      <c r="D97" s="5"/>
    </row>
    <row r="98" spans="1:4" ht="15.75">
      <c r="A98" s="1"/>
      <c r="B98" s="4"/>
      <c r="C98" s="13"/>
      <c r="D98" s="4"/>
    </row>
    <row r="99" spans="1:4" ht="15.75">
      <c r="A99" s="1"/>
      <c r="B99" s="4"/>
      <c r="C99" s="13"/>
      <c r="D99" s="4"/>
    </row>
    <row r="100" spans="1:4" ht="15.75">
      <c r="A100" s="25" t="s">
        <v>110</v>
      </c>
      <c r="B100" s="6"/>
      <c r="C100" s="43"/>
      <c r="D100" s="6"/>
    </row>
    <row r="101" spans="1:4" ht="15.75">
      <c r="A101" s="3"/>
      <c r="B101" s="3" t="s">
        <v>112</v>
      </c>
      <c r="C101" s="45"/>
      <c r="D101" s="16"/>
    </row>
    <row r="102" spans="1:4" ht="15.75">
      <c r="A102" s="1"/>
      <c r="B102" s="4"/>
      <c r="C102" s="13"/>
      <c r="D102" s="4"/>
    </row>
    <row r="103" spans="1:4" ht="15.75">
      <c r="A103" s="4" t="s">
        <v>22</v>
      </c>
      <c r="B103" s="4"/>
      <c r="C103" s="14">
        <v>8262</v>
      </c>
      <c r="D103" s="4"/>
    </row>
    <row r="104" spans="1:4" ht="15.75">
      <c r="A104" s="4" t="s">
        <v>23</v>
      </c>
      <c r="B104" s="4"/>
      <c r="C104" s="14">
        <v>2389</v>
      </c>
      <c r="D104" s="4"/>
    </row>
    <row r="105" spans="1:4" ht="15.75">
      <c r="A105" s="4" t="s">
        <v>24</v>
      </c>
      <c r="B105" s="4"/>
      <c r="C105" s="14">
        <v>4549</v>
      </c>
      <c r="D105" s="4"/>
    </row>
    <row r="106" spans="1:4" ht="15.75">
      <c r="A106" s="4" t="s">
        <v>25</v>
      </c>
      <c r="B106" s="4"/>
      <c r="C106" s="14"/>
      <c r="D106" s="4"/>
    </row>
    <row r="107" spans="1:4" ht="15.75">
      <c r="A107" s="4"/>
      <c r="B107" s="4" t="s">
        <v>10</v>
      </c>
      <c r="C107" s="14"/>
      <c r="D107" s="4"/>
    </row>
    <row r="108" spans="1:4" ht="15.75">
      <c r="A108" s="4"/>
      <c r="B108" s="4" t="s">
        <v>11</v>
      </c>
      <c r="C108" s="14"/>
      <c r="D108" s="4"/>
    </row>
    <row r="109" spans="1:4" ht="15.75">
      <c r="A109" s="4" t="s">
        <v>26</v>
      </c>
      <c r="B109" s="4"/>
      <c r="C109" s="14"/>
      <c r="D109" s="4"/>
    </row>
    <row r="110" spans="1:4" ht="15.75">
      <c r="A110" s="4" t="s">
        <v>27</v>
      </c>
      <c r="B110" s="4"/>
      <c r="C110" s="14"/>
      <c r="D110" s="4"/>
    </row>
    <row r="111" spans="1:4" ht="15.75">
      <c r="A111" s="4" t="s">
        <v>28</v>
      </c>
      <c r="B111" s="4"/>
      <c r="C111" s="14"/>
      <c r="D111" s="4"/>
    </row>
    <row r="112" spans="1:4" ht="15.75">
      <c r="A112" s="4" t="s">
        <v>29</v>
      </c>
      <c r="B112" s="4"/>
      <c r="C112" s="14"/>
      <c r="D112" s="4"/>
    </row>
    <row r="113" spans="1:4" ht="15.75">
      <c r="A113" s="4" t="s">
        <v>30</v>
      </c>
      <c r="B113" s="4"/>
      <c r="C113" s="14"/>
      <c r="D113" s="4"/>
    </row>
    <row r="114" spans="1:4" ht="15.75">
      <c r="A114" s="4"/>
      <c r="B114" s="4"/>
      <c r="C114" s="13"/>
      <c r="D114" s="4"/>
    </row>
    <row r="115" spans="1:4" ht="15.75">
      <c r="A115" s="2" t="s">
        <v>127</v>
      </c>
      <c r="B115" s="5"/>
      <c r="C115" s="7">
        <f>SUM(C103:C114)</f>
        <v>15200</v>
      </c>
      <c r="D115" s="5"/>
    </row>
    <row r="116" spans="1:4" ht="15.75">
      <c r="A116" s="1"/>
      <c r="B116" s="4"/>
      <c r="C116" s="13"/>
      <c r="D116" s="4"/>
    </row>
    <row r="117" spans="1:4" ht="15.75">
      <c r="A117" s="17"/>
      <c r="B117" s="17"/>
      <c r="C117" s="17"/>
      <c r="D117" s="17"/>
    </row>
    <row r="118" spans="1:4" ht="15.75">
      <c r="A118" s="25" t="s">
        <v>138</v>
      </c>
      <c r="B118" s="6"/>
      <c r="C118" s="43"/>
      <c r="D118" s="6"/>
    </row>
    <row r="119" spans="1:4" ht="15.75">
      <c r="A119" s="3"/>
      <c r="B119" s="3" t="s">
        <v>139</v>
      </c>
      <c r="C119" s="45"/>
      <c r="D119" s="16"/>
    </row>
    <row r="120" spans="1:4" ht="15.75">
      <c r="A120" s="4"/>
      <c r="B120" s="4"/>
      <c r="C120" s="14"/>
      <c r="D120" s="4"/>
    </row>
    <row r="121" spans="1:4" ht="15.75">
      <c r="A121" s="4" t="s">
        <v>22</v>
      </c>
      <c r="B121" s="4"/>
      <c r="C121" s="14"/>
      <c r="D121" s="4"/>
    </row>
    <row r="122" spans="1:4" ht="15.75">
      <c r="A122" s="4" t="s">
        <v>23</v>
      </c>
      <c r="B122" s="4"/>
      <c r="C122" s="14"/>
      <c r="D122" s="4"/>
    </row>
    <row r="123" spans="1:4" ht="15.75">
      <c r="A123" s="4" t="s">
        <v>24</v>
      </c>
      <c r="B123" s="4"/>
      <c r="C123" s="14"/>
      <c r="D123" s="4"/>
    </row>
    <row r="124" spans="1:4" ht="15.75">
      <c r="A124" s="4" t="s">
        <v>43</v>
      </c>
      <c r="B124" s="4"/>
      <c r="C124" s="14">
        <f>SUM(C125:C126)</f>
        <v>7509820</v>
      </c>
      <c r="D124" s="4"/>
    </row>
    <row r="125" spans="1:4" ht="15.75">
      <c r="A125" s="4"/>
      <c r="B125" s="4" t="s">
        <v>10</v>
      </c>
      <c r="C125" s="14">
        <f>400000+56202+364762-385595+16500+8350</f>
        <v>460219</v>
      </c>
      <c r="D125" s="14"/>
    </row>
    <row r="126" spans="1:4" ht="15.75">
      <c r="A126" s="4"/>
      <c r="B126" s="4" t="s">
        <v>11</v>
      </c>
      <c r="C126" s="14">
        <f>6242887-157482+150+12000+120+5233+36572+30982+112201-34740-5459-1882+5000+10000+3000+1000+4000+3000+519751+47286+90372+5842+3025+116743</f>
        <v>7049601</v>
      </c>
      <c r="D126" s="4"/>
    </row>
    <row r="127" spans="1:4" ht="15.75">
      <c r="A127" s="4" t="s">
        <v>26</v>
      </c>
      <c r="B127" s="4"/>
      <c r="C127" s="14"/>
      <c r="D127" s="4"/>
    </row>
    <row r="128" spans="1:4" ht="15.75">
      <c r="A128" s="4" t="s">
        <v>27</v>
      </c>
      <c r="B128" s="4"/>
      <c r="C128" s="14"/>
      <c r="D128" s="4"/>
    </row>
    <row r="129" spans="1:4" ht="15.75">
      <c r="A129" s="4" t="s">
        <v>28</v>
      </c>
      <c r="B129" s="4"/>
      <c r="C129" s="14"/>
      <c r="D129" s="4"/>
    </row>
    <row r="130" spans="1:4" ht="15.75">
      <c r="A130" s="4" t="s">
        <v>29</v>
      </c>
      <c r="B130" s="4"/>
      <c r="C130" s="14"/>
      <c r="D130" s="4"/>
    </row>
    <row r="131" spans="1:4" ht="15.75">
      <c r="A131" s="4" t="s">
        <v>30</v>
      </c>
      <c r="B131" s="4"/>
      <c r="C131" s="14"/>
      <c r="D131" s="4"/>
    </row>
    <row r="132" spans="1:4" ht="15.75">
      <c r="A132" s="4"/>
      <c r="B132" s="4"/>
      <c r="C132" s="14"/>
      <c r="D132" s="4"/>
    </row>
    <row r="133" spans="1:4" ht="15.75">
      <c r="A133" s="2" t="s">
        <v>140</v>
      </c>
      <c r="B133" s="5"/>
      <c r="C133" s="7">
        <f>SUM(C121:C132)-C124</f>
        <v>7509820</v>
      </c>
      <c r="D133" s="5"/>
    </row>
    <row r="134" spans="1:4" ht="15.75">
      <c r="A134" s="1"/>
      <c r="B134" s="4"/>
      <c r="C134" s="13"/>
      <c r="D134" s="4"/>
    </row>
    <row r="135" spans="1:4" ht="15.75">
      <c r="A135" s="49" t="s">
        <v>143</v>
      </c>
      <c r="B135" s="5"/>
      <c r="C135" s="24"/>
      <c r="D135" s="5"/>
    </row>
    <row r="136" spans="1:4" ht="15.75">
      <c r="A136" s="3"/>
      <c r="B136" s="3" t="s">
        <v>144</v>
      </c>
      <c r="C136" s="45"/>
      <c r="D136" s="16"/>
    </row>
    <row r="137" spans="1:4" ht="15.75">
      <c r="A137" s="4"/>
      <c r="B137" s="4"/>
      <c r="C137" s="14"/>
      <c r="D137" s="4"/>
    </row>
    <row r="138" spans="1:4" ht="15.75">
      <c r="A138" s="4" t="s">
        <v>22</v>
      </c>
      <c r="B138" s="4"/>
      <c r="C138" s="14"/>
      <c r="D138" s="4"/>
    </row>
    <row r="139" spans="1:4" ht="15.75">
      <c r="A139" s="4" t="s">
        <v>23</v>
      </c>
      <c r="B139" s="4"/>
      <c r="C139" s="14"/>
      <c r="D139" s="4"/>
    </row>
    <row r="140" spans="1:4" ht="15.75">
      <c r="A140" s="4" t="s">
        <v>24</v>
      </c>
      <c r="B140" s="4"/>
      <c r="C140" s="14"/>
      <c r="D140" s="4"/>
    </row>
    <row r="141" spans="1:4" ht="15.75">
      <c r="A141" s="4" t="s">
        <v>43</v>
      </c>
      <c r="B141" s="4"/>
      <c r="C141" s="14"/>
      <c r="D141" s="4"/>
    </row>
    <row r="142" spans="1:4" ht="15.75">
      <c r="A142" s="4"/>
      <c r="B142" s="4" t="s">
        <v>10</v>
      </c>
      <c r="C142" s="14"/>
      <c r="D142" s="14"/>
    </row>
    <row r="143" spans="1:4" ht="15.75">
      <c r="A143" s="4"/>
      <c r="B143" s="4" t="s">
        <v>11</v>
      </c>
      <c r="C143" s="14"/>
      <c r="D143" s="4"/>
    </row>
    <row r="144" spans="1:4" ht="15.75">
      <c r="A144" s="4" t="s">
        <v>26</v>
      </c>
      <c r="B144" s="4"/>
      <c r="C144" s="14"/>
      <c r="D144" s="4"/>
    </row>
    <row r="145" spans="1:4" ht="15.75">
      <c r="A145" s="4" t="s">
        <v>27</v>
      </c>
      <c r="B145" s="4"/>
      <c r="C145" s="14"/>
      <c r="D145" s="4"/>
    </row>
    <row r="146" spans="1:4" ht="15.75">
      <c r="A146" s="4" t="s">
        <v>28</v>
      </c>
      <c r="B146" s="4"/>
      <c r="C146" s="14"/>
      <c r="D146" s="4"/>
    </row>
    <row r="147" spans="1:4" ht="15.75">
      <c r="A147" s="4" t="s">
        <v>29</v>
      </c>
      <c r="B147" s="4"/>
      <c r="C147" s="14"/>
      <c r="D147" s="4"/>
    </row>
    <row r="148" spans="1:4" ht="15.75">
      <c r="A148" s="4" t="s">
        <v>30</v>
      </c>
      <c r="B148" s="4"/>
      <c r="C148" s="14"/>
      <c r="D148" s="4"/>
    </row>
    <row r="149" spans="1:4" ht="15.75">
      <c r="A149" s="4"/>
      <c r="B149" s="4"/>
      <c r="C149" s="14"/>
      <c r="D149" s="4"/>
    </row>
    <row r="150" spans="1:4" ht="15.75">
      <c r="A150" s="2" t="s">
        <v>145</v>
      </c>
      <c r="B150" s="5"/>
      <c r="C150" s="7">
        <f>SUM(C138:C149)-C141</f>
        <v>0</v>
      </c>
      <c r="D150" s="5"/>
    </row>
    <row r="151" spans="1:4" ht="15.75">
      <c r="A151" s="1"/>
      <c r="B151" s="4"/>
      <c r="C151" s="13"/>
      <c r="D151" s="4"/>
    </row>
    <row r="152" spans="1:4" ht="15.75">
      <c r="A152" s="25" t="s">
        <v>116</v>
      </c>
      <c r="B152" s="6"/>
      <c r="C152" s="24"/>
      <c r="D152" s="5"/>
    </row>
    <row r="153" spans="1:4" ht="15.75">
      <c r="A153" s="3"/>
      <c r="B153" s="3" t="s">
        <v>118</v>
      </c>
      <c r="C153" s="45"/>
      <c r="D153" s="16"/>
    </row>
    <row r="154" spans="1:4" ht="15.75">
      <c r="A154" s="4"/>
      <c r="B154" s="4"/>
      <c r="C154" s="14"/>
      <c r="D154" s="4"/>
    </row>
    <row r="155" spans="1:4" ht="15.75">
      <c r="A155" s="4" t="s">
        <v>22</v>
      </c>
      <c r="B155" s="4"/>
      <c r="C155" s="14">
        <v>43301</v>
      </c>
      <c r="D155" s="4"/>
    </row>
    <row r="156" spans="1:4" ht="17.25" customHeight="1">
      <c r="A156" s="4" t="s">
        <v>23</v>
      </c>
      <c r="B156" s="4"/>
      <c r="C156" s="14">
        <v>12784</v>
      </c>
      <c r="D156" s="4"/>
    </row>
    <row r="157" spans="1:4" ht="15.75">
      <c r="A157" s="4" t="s">
        <v>24</v>
      </c>
      <c r="B157" s="4"/>
      <c r="C157" s="14">
        <f>264602+71321+25446</f>
        <v>361369</v>
      </c>
      <c r="D157" s="4"/>
    </row>
    <row r="158" spans="1:4" ht="15.75">
      <c r="A158" s="4" t="s">
        <v>43</v>
      </c>
      <c r="B158" s="4"/>
      <c r="C158" s="14">
        <f>SUM(C159:C160)</f>
        <v>0</v>
      </c>
      <c r="D158" s="4"/>
    </row>
    <row r="159" spans="1:4" ht="15.75">
      <c r="A159" s="4"/>
      <c r="B159" s="4" t="s">
        <v>10</v>
      </c>
      <c r="C159" s="14"/>
      <c r="D159" s="14"/>
    </row>
    <row r="160" spans="1:4" ht="15.75">
      <c r="A160" s="4"/>
      <c r="B160" s="4" t="s">
        <v>11</v>
      </c>
      <c r="C160" s="14"/>
      <c r="D160" s="4"/>
    </row>
    <row r="161" spans="1:4" ht="15.75">
      <c r="A161" s="4" t="s">
        <v>26</v>
      </c>
      <c r="B161" s="4"/>
      <c r="C161" s="14"/>
      <c r="D161" s="4"/>
    </row>
    <row r="162" spans="1:4" ht="15.75">
      <c r="A162" s="4" t="s">
        <v>27</v>
      </c>
      <c r="B162" s="4"/>
      <c r="C162" s="14"/>
      <c r="D162" s="4"/>
    </row>
    <row r="163" spans="1:4" ht="15.75">
      <c r="A163" s="4" t="s">
        <v>28</v>
      </c>
      <c r="B163" s="4"/>
      <c r="C163" s="14">
        <f>734081+197910</f>
        <v>931991</v>
      </c>
      <c r="D163" s="4"/>
    </row>
    <row r="164" spans="1:4" ht="15.75">
      <c r="A164" s="4" t="s">
        <v>29</v>
      </c>
      <c r="B164" s="4"/>
      <c r="C164" s="14"/>
      <c r="D164" s="4"/>
    </row>
    <row r="165" spans="1:4" ht="15.75">
      <c r="A165" s="4" t="s">
        <v>30</v>
      </c>
      <c r="B165" s="4"/>
      <c r="C165" s="14"/>
      <c r="D165" s="4"/>
    </row>
    <row r="166" spans="1:4" ht="15.75">
      <c r="A166" s="4"/>
      <c r="B166" s="4"/>
      <c r="C166" s="14"/>
      <c r="D166" s="4"/>
    </row>
    <row r="167" spans="1:4" ht="15.75">
      <c r="A167" s="2" t="s">
        <v>129</v>
      </c>
      <c r="B167" s="5"/>
      <c r="C167" s="7">
        <f>SUM(C155:C166)-C158</f>
        <v>1349445</v>
      </c>
      <c r="D167" s="5"/>
    </row>
    <row r="168" spans="1:4" ht="15.75">
      <c r="A168" s="1"/>
      <c r="B168" s="4"/>
      <c r="C168" s="13"/>
      <c r="D168" s="4"/>
    </row>
    <row r="169" spans="1:4" ht="15.75">
      <c r="A169" s="1"/>
      <c r="B169" s="4"/>
      <c r="C169" s="13"/>
      <c r="D169" s="4"/>
    </row>
    <row r="170" spans="1:4" ht="15.75">
      <c r="A170" s="25" t="s">
        <v>113</v>
      </c>
      <c r="B170" s="6"/>
      <c r="C170" s="24"/>
      <c r="D170" s="5"/>
    </row>
    <row r="171" spans="1:4" ht="15.75">
      <c r="A171" s="3"/>
      <c r="B171" s="3" t="s">
        <v>115</v>
      </c>
      <c r="C171" s="45"/>
      <c r="D171" s="16"/>
    </row>
    <row r="172" spans="1:4" ht="15.75">
      <c r="A172" s="4"/>
      <c r="B172" s="4"/>
      <c r="C172" s="14"/>
      <c r="D172" s="4"/>
    </row>
    <row r="173" spans="1:4" ht="15.75">
      <c r="A173" s="4" t="s">
        <v>22</v>
      </c>
      <c r="B173" s="4"/>
      <c r="C173" s="14"/>
      <c r="D173" s="4"/>
    </row>
    <row r="174" spans="1:4" ht="17.25" customHeight="1">
      <c r="A174" s="4" t="s">
        <v>23</v>
      </c>
      <c r="B174" s="4"/>
      <c r="C174" s="14"/>
      <c r="D174" s="4"/>
    </row>
    <row r="175" spans="1:4" ht="15.75">
      <c r="A175" s="4" t="s">
        <v>24</v>
      </c>
      <c r="B175" s="4"/>
      <c r="C175" s="14"/>
      <c r="D175" s="4"/>
    </row>
    <row r="176" spans="1:4" ht="15.75">
      <c r="A176" s="4" t="s">
        <v>25</v>
      </c>
      <c r="B176" s="4"/>
      <c r="C176" s="14"/>
      <c r="D176" s="4"/>
    </row>
    <row r="177" spans="1:4" ht="15.75">
      <c r="A177" s="4"/>
      <c r="B177" s="4" t="s">
        <v>10</v>
      </c>
      <c r="C177" s="14"/>
      <c r="D177" s="4"/>
    </row>
    <row r="178" spans="1:4" ht="15.75">
      <c r="A178" s="4"/>
      <c r="B178" s="4" t="s">
        <v>11</v>
      </c>
      <c r="C178" s="14"/>
      <c r="D178" s="4"/>
    </row>
    <row r="179" spans="1:4" ht="15.75">
      <c r="A179" s="4" t="s">
        <v>26</v>
      </c>
      <c r="B179" s="4"/>
      <c r="C179" s="14"/>
      <c r="D179" s="4"/>
    </row>
    <row r="180" spans="1:4" ht="15.75">
      <c r="A180" s="4" t="s">
        <v>27</v>
      </c>
      <c r="B180" s="4"/>
      <c r="C180" s="14">
        <f>12500+1500</f>
        <v>14000</v>
      </c>
      <c r="D180" s="4"/>
    </row>
    <row r="181" spans="1:4" ht="15.75">
      <c r="A181" s="4" t="s">
        <v>28</v>
      </c>
      <c r="B181" s="4"/>
      <c r="C181" s="14">
        <f>802837+555538+12500+80000-12500+2962</f>
        <v>1441337</v>
      </c>
      <c r="D181" s="4"/>
    </row>
    <row r="182" spans="1:4" ht="15.75">
      <c r="A182" s="4" t="s">
        <v>29</v>
      </c>
      <c r="B182" s="4"/>
      <c r="C182" s="14"/>
      <c r="D182" s="4"/>
    </row>
    <row r="183" spans="1:4" ht="15.75">
      <c r="A183" s="4" t="s">
        <v>30</v>
      </c>
      <c r="B183" s="4"/>
      <c r="C183" s="14"/>
      <c r="D183" s="4"/>
    </row>
    <row r="184" spans="1:4" ht="15.75">
      <c r="A184" s="4"/>
      <c r="B184" s="4"/>
      <c r="C184" s="14"/>
      <c r="D184" s="4"/>
    </row>
    <row r="185" spans="1:4" ht="15.75">
      <c r="A185" s="2" t="s">
        <v>130</v>
      </c>
      <c r="B185" s="5"/>
      <c r="C185" s="7">
        <f>SUM(C173:C183)</f>
        <v>1455337</v>
      </c>
      <c r="D185" s="5"/>
    </row>
    <row r="186" spans="1:4" ht="15.75">
      <c r="A186" s="25"/>
      <c r="B186" s="6"/>
      <c r="C186" s="15"/>
      <c r="D186" s="6"/>
    </row>
    <row r="187" spans="1:4" ht="15.75">
      <c r="A187" s="17"/>
      <c r="B187" s="17"/>
      <c r="C187" s="17"/>
      <c r="D187" s="17"/>
    </row>
    <row r="188" spans="1:4" ht="15.75">
      <c r="A188" s="25" t="s">
        <v>119</v>
      </c>
      <c r="B188" s="6"/>
      <c r="C188" s="43"/>
      <c r="D188" s="6"/>
    </row>
    <row r="189" spans="1:4" ht="15.75">
      <c r="A189" s="3"/>
      <c r="B189" s="3" t="s">
        <v>120</v>
      </c>
      <c r="C189" s="45"/>
      <c r="D189" s="16"/>
    </row>
    <row r="190" spans="1:4" ht="15.75">
      <c r="A190" s="4"/>
      <c r="B190" s="4"/>
      <c r="C190" s="14"/>
      <c r="D190" s="4"/>
    </row>
    <row r="191" spans="1:4" ht="17.25" customHeight="1">
      <c r="A191" s="4" t="s">
        <v>22</v>
      </c>
      <c r="B191" s="4"/>
      <c r="C191" s="14"/>
      <c r="D191" s="4"/>
    </row>
    <row r="192" spans="1:4" ht="15.75">
      <c r="A192" s="4" t="s">
        <v>23</v>
      </c>
      <c r="B192" s="4"/>
      <c r="C192" s="14"/>
      <c r="D192" s="4"/>
    </row>
    <row r="193" spans="1:4" ht="15.75">
      <c r="A193" s="4" t="s">
        <v>24</v>
      </c>
      <c r="B193" s="4"/>
      <c r="C193" s="14"/>
      <c r="D193" s="4"/>
    </row>
    <row r="194" spans="1:4" ht="15.75">
      <c r="A194" s="4" t="s">
        <v>25</v>
      </c>
      <c r="B194" s="4"/>
      <c r="C194" s="14"/>
      <c r="D194" s="4"/>
    </row>
    <row r="195" spans="1:4" ht="15.75">
      <c r="A195" s="4"/>
      <c r="B195" s="4" t="s">
        <v>10</v>
      </c>
      <c r="C195" s="14"/>
      <c r="D195" s="4"/>
    </row>
    <row r="196" spans="1:4" ht="15.75">
      <c r="A196" s="4"/>
      <c r="B196" s="4" t="s">
        <v>11</v>
      </c>
      <c r="C196" s="14"/>
      <c r="D196" s="4"/>
    </row>
    <row r="197" spans="1:4" ht="15.75">
      <c r="A197" s="4" t="s">
        <v>26</v>
      </c>
      <c r="B197" s="4"/>
      <c r="C197" s="14"/>
      <c r="D197" s="4"/>
    </row>
    <row r="198" spans="1:4" ht="15.75">
      <c r="A198" s="4" t="s">
        <v>27</v>
      </c>
      <c r="B198" s="4"/>
      <c r="C198" s="14"/>
      <c r="D198" s="4"/>
    </row>
    <row r="199" spans="1:4" ht="15.75">
      <c r="A199" s="4" t="s">
        <v>28</v>
      </c>
      <c r="B199" s="4"/>
      <c r="C199" s="14">
        <f>655545+90000</f>
        <v>745545</v>
      </c>
      <c r="D199" s="4"/>
    </row>
    <row r="200" spans="1:4" ht="15.75">
      <c r="A200" s="4" t="s">
        <v>29</v>
      </c>
      <c r="B200" s="4"/>
      <c r="C200" s="14"/>
      <c r="D200" s="4"/>
    </row>
    <row r="201" spans="1:4" ht="15.75">
      <c r="A201" s="4" t="s">
        <v>30</v>
      </c>
      <c r="B201" s="4"/>
      <c r="C201" s="14"/>
      <c r="D201" s="4"/>
    </row>
    <row r="202" spans="1:4" ht="15.75">
      <c r="A202" s="4"/>
      <c r="B202" s="4"/>
      <c r="C202" s="14"/>
      <c r="D202" s="4"/>
    </row>
    <row r="203" spans="1:4" ht="15.75">
      <c r="A203" s="2" t="s">
        <v>131</v>
      </c>
      <c r="B203" s="5"/>
      <c r="C203" s="7">
        <f>SUM(C191:C201)</f>
        <v>745545</v>
      </c>
      <c r="D203" s="5"/>
    </row>
    <row r="204" spans="1:4" ht="15.75">
      <c r="A204" s="1"/>
      <c r="B204" s="4"/>
      <c r="C204" s="13"/>
      <c r="D204" s="4"/>
    </row>
    <row r="205" spans="1:4" ht="15.75">
      <c r="A205" s="25" t="s">
        <v>132</v>
      </c>
      <c r="B205" s="6"/>
      <c r="C205" s="43"/>
      <c r="D205" s="6"/>
    </row>
    <row r="206" spans="1:4" ht="15.75">
      <c r="A206" s="3"/>
      <c r="B206" s="3" t="s">
        <v>133</v>
      </c>
      <c r="C206" s="45"/>
      <c r="D206" s="16"/>
    </row>
    <row r="207" spans="1:4" ht="15.75">
      <c r="A207" s="4"/>
      <c r="B207" s="4"/>
      <c r="C207" s="14"/>
      <c r="D207" s="4"/>
    </row>
    <row r="208" spans="1:4" ht="15.75">
      <c r="A208" s="4" t="s">
        <v>22</v>
      </c>
      <c r="B208" s="4"/>
      <c r="C208" s="14"/>
      <c r="D208" s="4"/>
    </row>
    <row r="209" spans="1:4" ht="15.75">
      <c r="A209" s="4" t="s">
        <v>23</v>
      </c>
      <c r="B209" s="4"/>
      <c r="C209" s="14"/>
      <c r="D209" s="4"/>
    </row>
    <row r="210" spans="1:4" ht="15.75">
      <c r="A210" s="4" t="s">
        <v>24</v>
      </c>
      <c r="B210" s="4"/>
      <c r="C210" s="14"/>
      <c r="D210" s="4"/>
    </row>
    <row r="211" spans="1:4" ht="15.75">
      <c r="A211" s="4" t="s">
        <v>25</v>
      </c>
      <c r="B211" s="4"/>
      <c r="C211" s="14"/>
      <c r="D211" s="4"/>
    </row>
    <row r="212" spans="1:4" ht="15.75">
      <c r="A212" s="4"/>
      <c r="B212" s="4" t="s">
        <v>10</v>
      </c>
      <c r="C212" s="14"/>
      <c r="D212" s="4"/>
    </row>
    <row r="213" spans="1:4" ht="15.75">
      <c r="A213" s="4"/>
      <c r="B213" s="4" t="s">
        <v>11</v>
      </c>
      <c r="C213" s="14"/>
      <c r="D213" s="4"/>
    </row>
    <row r="214" spans="1:4" ht="15.75">
      <c r="A214" s="4" t="s">
        <v>26</v>
      </c>
      <c r="B214" s="4"/>
      <c r="C214" s="14"/>
      <c r="D214" s="4"/>
    </row>
    <row r="215" spans="1:4" ht="15.75">
      <c r="A215" s="4" t="s">
        <v>27</v>
      </c>
      <c r="B215" s="4"/>
      <c r="C215" s="14"/>
      <c r="D215" s="4"/>
    </row>
    <row r="216" spans="1:4" ht="15.75">
      <c r="A216" s="4" t="s">
        <v>28</v>
      </c>
      <c r="B216" s="4"/>
      <c r="C216" s="14"/>
      <c r="D216" s="4"/>
    </row>
    <row r="217" spans="1:4" ht="15.75">
      <c r="A217" s="4" t="s">
        <v>29</v>
      </c>
      <c r="B217" s="4"/>
      <c r="C217" s="14"/>
      <c r="D217" s="4"/>
    </row>
    <row r="218" spans="1:4" ht="15.75">
      <c r="A218" s="4" t="s">
        <v>30</v>
      </c>
      <c r="B218" s="4"/>
      <c r="C218" s="14"/>
      <c r="D218" s="4"/>
    </row>
    <row r="219" spans="1:4" ht="15.75">
      <c r="A219" s="4"/>
      <c r="B219" s="4"/>
      <c r="C219" s="14"/>
      <c r="D219" s="4"/>
    </row>
    <row r="220" spans="1:4" ht="15.75">
      <c r="A220" s="2" t="s">
        <v>134</v>
      </c>
      <c r="B220" s="5"/>
      <c r="C220" s="7">
        <f>SUM(C208:C218)</f>
        <v>0</v>
      </c>
      <c r="D220" s="5"/>
    </row>
    <row r="221" spans="1:4" ht="15.75">
      <c r="A221" s="1"/>
      <c r="B221" s="4"/>
      <c r="C221" s="13"/>
      <c r="D221" s="4"/>
    </row>
    <row r="222" spans="1:4" ht="15.75">
      <c r="A222" s="51" t="s">
        <v>135</v>
      </c>
      <c r="B222" s="6"/>
      <c r="C222" s="43"/>
      <c r="D222" s="6"/>
    </row>
    <row r="223" spans="1:4" ht="15.75">
      <c r="A223" s="3"/>
      <c r="B223" s="3" t="s">
        <v>136</v>
      </c>
      <c r="C223" s="45"/>
      <c r="D223" s="16"/>
    </row>
    <row r="224" spans="1:4" ht="15.75">
      <c r="A224" s="4"/>
      <c r="B224" s="4"/>
      <c r="C224" s="14"/>
      <c r="D224" s="4"/>
    </row>
    <row r="225" spans="1:4" ht="15.75">
      <c r="A225" s="4" t="s">
        <v>22</v>
      </c>
      <c r="B225" s="4"/>
      <c r="C225" s="14"/>
      <c r="D225" s="4"/>
    </row>
    <row r="226" spans="1:4" ht="15.75">
      <c r="A226" s="4" t="s">
        <v>23</v>
      </c>
      <c r="B226" s="4"/>
      <c r="C226" s="14"/>
      <c r="D226" s="4"/>
    </row>
    <row r="227" spans="1:4" ht="15.75">
      <c r="A227" s="4" t="s">
        <v>24</v>
      </c>
      <c r="B227" s="4"/>
      <c r="C227" s="14"/>
      <c r="D227" s="4"/>
    </row>
    <row r="228" spans="1:4" ht="15.75">
      <c r="A228" s="4" t="s">
        <v>25</v>
      </c>
      <c r="B228" s="4"/>
      <c r="C228" s="14"/>
      <c r="D228" s="4"/>
    </row>
    <row r="229" spans="1:4" ht="15.75">
      <c r="A229" s="4"/>
      <c r="B229" s="4" t="s">
        <v>10</v>
      </c>
      <c r="C229" s="14"/>
      <c r="D229" s="4"/>
    </row>
    <row r="230" spans="1:4" ht="15.75">
      <c r="A230" s="4"/>
      <c r="B230" s="4" t="s">
        <v>11</v>
      </c>
      <c r="C230" s="14"/>
      <c r="D230" s="4"/>
    </row>
    <row r="231" spans="1:4" ht="15.75">
      <c r="A231" s="4" t="s">
        <v>26</v>
      </c>
      <c r="B231" s="4"/>
      <c r="C231" s="14"/>
      <c r="D231" s="4"/>
    </row>
    <row r="232" spans="1:4" ht="15.75">
      <c r="A232" s="4" t="s">
        <v>27</v>
      </c>
      <c r="B232" s="4"/>
      <c r="C232" s="14"/>
      <c r="D232" s="4"/>
    </row>
    <row r="233" spans="1:4" ht="15.75">
      <c r="A233" s="4" t="s">
        <v>28</v>
      </c>
      <c r="B233" s="4"/>
      <c r="C233" s="14">
        <v>128024</v>
      </c>
      <c r="D233" s="4"/>
    </row>
    <row r="234" spans="1:4" ht="15.75">
      <c r="A234" s="4" t="s">
        <v>29</v>
      </c>
      <c r="B234" s="4"/>
      <c r="C234" s="14"/>
      <c r="D234" s="4"/>
    </row>
    <row r="235" spans="1:4" ht="15.75">
      <c r="A235" s="4" t="s">
        <v>30</v>
      </c>
      <c r="B235" s="4"/>
      <c r="C235" s="14"/>
      <c r="D235" s="4"/>
    </row>
    <row r="236" spans="1:4" ht="15.75">
      <c r="A236" s="4"/>
      <c r="B236" s="4"/>
      <c r="C236" s="14"/>
      <c r="D236" s="4"/>
    </row>
    <row r="237" spans="1:4" ht="15.75">
      <c r="A237" s="2" t="s">
        <v>137</v>
      </c>
      <c r="B237" s="5"/>
      <c r="C237" s="7">
        <f>SUM(C225:C235)</f>
        <v>128024</v>
      </c>
      <c r="D237" s="5"/>
    </row>
    <row r="238" spans="1:4" ht="15.75">
      <c r="A238" s="1"/>
      <c r="B238" s="4"/>
      <c r="C238" s="13"/>
      <c r="D238" s="4"/>
    </row>
    <row r="239" spans="1:4" ht="15.75">
      <c r="A239" s="1"/>
      <c r="B239" s="4"/>
      <c r="C239" s="13"/>
      <c r="D239" s="4"/>
    </row>
    <row r="240" spans="1:4" ht="15.75">
      <c r="A240" s="44"/>
      <c r="B240" s="3" t="s">
        <v>53</v>
      </c>
      <c r="C240" s="45"/>
      <c r="D240" s="16"/>
    </row>
    <row r="241" spans="1:4" ht="15.75">
      <c r="A241" s="46"/>
      <c r="B241" s="1"/>
      <c r="C241" s="14"/>
      <c r="D241" s="4"/>
    </row>
    <row r="242" spans="1:4" ht="15.75">
      <c r="A242" s="37" t="s">
        <v>22</v>
      </c>
      <c r="B242" s="1"/>
      <c r="C242" s="14">
        <f>SUM(C225,C191,C173,C155,C121,C103,C85,C48,C29,C11,C66)</f>
        <v>661754</v>
      </c>
      <c r="D242" s="4"/>
    </row>
    <row r="243" spans="1:4" ht="15.75">
      <c r="A243" s="37" t="s">
        <v>23</v>
      </c>
      <c r="B243" s="1"/>
      <c r="C243" s="14">
        <f>SUM(C226,C192,C174,C156,C122,C104,C86,C49,C30,C12,C67)</f>
        <v>171813</v>
      </c>
      <c r="D243" s="4"/>
    </row>
    <row r="244" spans="1:4" ht="15.75">
      <c r="A244" s="37" t="s">
        <v>24</v>
      </c>
      <c r="B244" s="1"/>
      <c r="C244" s="14">
        <f>SUM(C227,C193,C175,C157,C123,C105,C87,C50,C31,C13,C68)</f>
        <v>963768</v>
      </c>
      <c r="D244" s="4"/>
    </row>
    <row r="245" spans="1:4" ht="15.75">
      <c r="A245" s="37" t="s">
        <v>25</v>
      </c>
      <c r="B245" s="1"/>
      <c r="C245" s="14">
        <f>SUM(C228,C194,C176,C158,C124,C106,C88,C51,C32,C14)</f>
        <v>7887213</v>
      </c>
      <c r="D245" s="4"/>
    </row>
    <row r="246" spans="1:4" ht="15.75">
      <c r="A246" s="46"/>
      <c r="B246" s="4" t="s">
        <v>10</v>
      </c>
      <c r="C246" s="14">
        <f>SUM(C229,C195,C177,C159,C125,C107,C89,C52,C33,C15)</f>
        <v>474219</v>
      </c>
      <c r="D246" s="4"/>
    </row>
    <row r="247" spans="1:4" ht="15.75">
      <c r="A247" s="46"/>
      <c r="B247" s="4" t="s">
        <v>11</v>
      </c>
      <c r="C247" s="14">
        <f>SUM(C230,C196,C178,C160,C126,C108,C90,C53,C34,C16,C213,C143)</f>
        <v>7412994</v>
      </c>
      <c r="D247" s="4"/>
    </row>
    <row r="248" spans="1:4" ht="15.75">
      <c r="A248" s="37" t="s">
        <v>26</v>
      </c>
      <c r="B248" s="1"/>
      <c r="C248" s="14">
        <f>SUM(C231,C197,C179,C161,C127,C109,C91,C54,C35,C17)</f>
        <v>0</v>
      </c>
      <c r="D248" s="4"/>
    </row>
    <row r="249" spans="1:4" ht="15.75">
      <c r="A249" s="37" t="s">
        <v>27</v>
      </c>
      <c r="B249" s="1"/>
      <c r="C249" s="14">
        <f>SUM(C232,C198,C180,C162,C128,C110,C92,C55,C36,C18)</f>
        <v>55490</v>
      </c>
      <c r="D249" s="4"/>
    </row>
    <row r="250" spans="1:4" ht="15.75">
      <c r="A250" s="37" t="s">
        <v>28</v>
      </c>
      <c r="B250" s="1"/>
      <c r="C250" s="14">
        <f>SUM(C233,C199,C181,C163,C129,C111,C93,C56,C37,C19,C216,C146)</f>
        <v>6194053</v>
      </c>
      <c r="D250" s="4"/>
    </row>
    <row r="251" spans="1:4" ht="15.75">
      <c r="A251" s="37" t="s">
        <v>29</v>
      </c>
      <c r="B251" s="1"/>
      <c r="C251" s="14">
        <f>SUM(C234,C200,C182,C164,C130,C112,C94,C57,C38,C20)</f>
        <v>3502318</v>
      </c>
      <c r="D251" s="4"/>
    </row>
    <row r="252" spans="1:4" ht="15.75">
      <c r="A252" s="37" t="s">
        <v>30</v>
      </c>
      <c r="B252" s="1"/>
      <c r="C252" s="14">
        <f>SUM(C39)</f>
        <v>2723708</v>
      </c>
      <c r="D252" s="4"/>
    </row>
    <row r="253" spans="1:4" ht="15.75">
      <c r="A253" s="37"/>
      <c r="B253" s="4" t="s">
        <v>65</v>
      </c>
      <c r="C253" s="14">
        <f>SUM(C40)</f>
        <v>1661322</v>
      </c>
      <c r="D253" s="4"/>
    </row>
    <row r="254" spans="1:4" ht="15.75">
      <c r="A254" s="46"/>
      <c r="B254" s="4" t="s">
        <v>11</v>
      </c>
      <c r="C254" s="14">
        <f>SUM(C41)</f>
        <v>1062386</v>
      </c>
      <c r="D254" s="4"/>
    </row>
    <row r="255" spans="1:4" ht="15.75">
      <c r="A255" s="49" t="s">
        <v>52</v>
      </c>
      <c r="B255" s="2"/>
      <c r="C255" s="7">
        <f>C242+C243+C244+C245+C248+C249+C250+C251+C252</f>
        <v>22160117</v>
      </c>
      <c r="D255" s="5"/>
    </row>
    <row r="256" spans="1:4" ht="16.5" thickBot="1">
      <c r="A256" s="46"/>
      <c r="B256" s="1"/>
      <c r="C256" s="13"/>
      <c r="D256" s="4"/>
    </row>
    <row r="257" spans="1:4" ht="19.5" thickBot="1">
      <c r="A257" s="39" t="s">
        <v>42</v>
      </c>
      <c r="B257" s="39"/>
      <c r="C257" s="18">
        <f>SUM(C237,C203,C185,C167,C133,C115,C97,C61,C42,C23,C220,C150,C79)</f>
        <v>22160117</v>
      </c>
      <c r="D257" s="41"/>
    </row>
    <row r="259" spans="1:4" ht="15.75">
      <c r="A259" s="17"/>
      <c r="B259" s="4"/>
      <c r="C259" s="14"/>
      <c r="D259" s="4"/>
    </row>
  </sheetData>
  <sheetProtection/>
  <printOptions/>
  <pageMargins left="1.0236220472440944" right="0.2362204724409449" top="0.8267716535433072" bottom="0.3937007874015748" header="0.31496062992125984" footer="0.2755905511811024"/>
  <pageSetup firstPageNumber="6" useFirstPageNumber="1" horizontalDpi="600" verticalDpi="600" orientation="portrait" paperSize="9" scale="70" r:id="rId1"/>
  <headerFooter alignWithMargins="0">
    <oddHeader>&amp;R&amp;14&amp;XA költségvetési rendelettervezet 10. számú melléklete</oddHeader>
  </headerFooter>
  <rowBreaks count="4" manualBreakCount="4">
    <brk id="61" max="255" man="1"/>
    <brk id="115" max="255" man="1"/>
    <brk id="167" max="255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9"/>
  <sheetViews>
    <sheetView view="pageBreakPreview" zoomScaleSheetLayoutView="100" zoomScalePageLayoutView="0" workbookViewId="0" topLeftCell="A244">
      <selection activeCell="C106" sqref="C106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16384" width="9" style="9" customWidth="1"/>
  </cols>
  <sheetData>
    <row r="1" spans="1:4" ht="18.75">
      <c r="A1" s="27" t="s">
        <v>0</v>
      </c>
      <c r="B1" s="8"/>
      <c r="C1" s="8"/>
      <c r="D1" s="8"/>
    </row>
    <row r="2" spans="1:4" ht="18.75">
      <c r="A2" s="27" t="s">
        <v>95</v>
      </c>
      <c r="B2" s="8"/>
      <c r="C2" s="8"/>
      <c r="D2" s="8"/>
    </row>
    <row r="3" spans="1:4" ht="18.75">
      <c r="A3" s="27" t="s">
        <v>1</v>
      </c>
      <c r="B3" s="8"/>
      <c r="C3" s="8"/>
      <c r="D3" s="8"/>
    </row>
    <row r="4" ht="15.75">
      <c r="D4" s="32"/>
    </row>
    <row r="5" ht="15.75">
      <c r="D5" s="32" t="s">
        <v>2</v>
      </c>
    </row>
    <row r="6" spans="1:4" ht="18.75">
      <c r="A6" s="33" t="s">
        <v>20</v>
      </c>
      <c r="B6" s="34"/>
      <c r="C6" s="10" t="s">
        <v>46</v>
      </c>
      <c r="D6" s="10"/>
    </row>
    <row r="7" spans="1:4" ht="18.75">
      <c r="A7" s="35"/>
      <c r="B7" s="11"/>
      <c r="C7" s="11"/>
      <c r="D7" s="11"/>
    </row>
    <row r="8" spans="1:4" ht="15.75">
      <c r="A8" s="53" t="s">
        <v>49</v>
      </c>
      <c r="B8" s="54"/>
      <c r="C8" s="43"/>
      <c r="D8" s="6"/>
    </row>
    <row r="9" spans="1:4" ht="15.75">
      <c r="A9" s="44"/>
      <c r="B9" s="3" t="s">
        <v>51</v>
      </c>
      <c r="C9" s="45"/>
      <c r="D9" s="16"/>
    </row>
    <row r="10" spans="1:4" ht="15.75">
      <c r="A10" s="46"/>
      <c r="B10" s="1"/>
      <c r="C10" s="14"/>
      <c r="D10" s="4"/>
    </row>
    <row r="11" spans="1:4" ht="15.75">
      <c r="A11" s="37" t="s">
        <v>22</v>
      </c>
      <c r="B11" s="1"/>
      <c r="C11" s="14"/>
      <c r="D11" s="4"/>
    </row>
    <row r="12" spans="1:4" ht="15.75">
      <c r="A12" s="37" t="s">
        <v>23</v>
      </c>
      <c r="B12" s="1"/>
      <c r="C12" s="14"/>
      <c r="D12" s="4"/>
    </row>
    <row r="13" spans="1:4" ht="15.75">
      <c r="A13" s="37" t="s">
        <v>24</v>
      </c>
      <c r="B13" s="1"/>
      <c r="C13" s="14"/>
      <c r="D13" s="4"/>
    </row>
    <row r="14" spans="1:4" ht="15.75">
      <c r="A14" s="37" t="s">
        <v>25</v>
      </c>
      <c r="B14" s="1"/>
      <c r="C14" s="14"/>
      <c r="D14" s="4"/>
    </row>
    <row r="15" spans="1:4" ht="15.75">
      <c r="A15" s="46"/>
      <c r="B15" s="4" t="s">
        <v>10</v>
      </c>
      <c r="C15" s="14"/>
      <c r="D15" s="4"/>
    </row>
    <row r="16" spans="1:4" ht="15.75">
      <c r="A16" s="46"/>
      <c r="B16" s="4" t="s">
        <v>11</v>
      </c>
      <c r="C16" s="14"/>
      <c r="D16" s="4"/>
    </row>
    <row r="17" spans="1:4" ht="15.75">
      <c r="A17" s="37" t="s">
        <v>26</v>
      </c>
      <c r="B17" s="1"/>
      <c r="C17" s="14"/>
      <c r="D17" s="4"/>
    </row>
    <row r="18" spans="1:4" ht="15.75">
      <c r="A18" s="37" t="s">
        <v>27</v>
      </c>
      <c r="B18" s="1"/>
      <c r="C18" s="14"/>
      <c r="D18" s="4"/>
    </row>
    <row r="19" spans="1:4" ht="15.75">
      <c r="A19" s="37" t="s">
        <v>28</v>
      </c>
      <c r="B19" s="1"/>
      <c r="C19" s="14">
        <v>50000</v>
      </c>
      <c r="D19" s="4"/>
    </row>
    <row r="20" spans="1:4" ht="15.75">
      <c r="A20" s="37" t="s">
        <v>29</v>
      </c>
      <c r="B20" s="1"/>
      <c r="C20" s="14"/>
      <c r="D20" s="4"/>
    </row>
    <row r="21" spans="1:4" ht="15.75">
      <c r="A21" s="37" t="s">
        <v>30</v>
      </c>
      <c r="B21" s="1"/>
      <c r="C21" s="14"/>
      <c r="D21" s="4"/>
    </row>
    <row r="22" spans="1:4" ht="15.75">
      <c r="A22" s="46"/>
      <c r="B22" s="1"/>
      <c r="C22" s="14"/>
      <c r="D22" s="4"/>
    </row>
    <row r="23" spans="1:4" ht="15.75">
      <c r="A23" s="47" t="s">
        <v>50</v>
      </c>
      <c r="B23" s="2"/>
      <c r="C23" s="7">
        <f>SUM(C11:C21)</f>
        <v>50000</v>
      </c>
      <c r="D23" s="48"/>
    </row>
    <row r="24" spans="1:4" ht="15.75">
      <c r="A24" s="22"/>
      <c r="B24" s="1"/>
      <c r="C24" s="13"/>
      <c r="D24" s="4"/>
    </row>
    <row r="25" spans="1:4" ht="15.75">
      <c r="A25" s="46"/>
      <c r="B25" s="1"/>
      <c r="C25" s="46"/>
      <c r="D25" s="4"/>
    </row>
    <row r="26" spans="1:4" ht="15.75">
      <c r="A26" s="2" t="s">
        <v>21</v>
      </c>
      <c r="B26" s="5"/>
      <c r="C26" s="24"/>
      <c r="D26" s="5"/>
    </row>
    <row r="27" spans="1:4" ht="15.75">
      <c r="A27" s="16"/>
      <c r="B27" s="3" t="s">
        <v>5</v>
      </c>
      <c r="C27" s="45"/>
      <c r="D27" s="16"/>
    </row>
    <row r="28" spans="1:4" ht="15.75">
      <c r="A28" s="4"/>
      <c r="B28" s="4"/>
      <c r="C28" s="14"/>
      <c r="D28" s="4"/>
    </row>
    <row r="29" spans="1:3" ht="15.75">
      <c r="A29" s="4" t="s">
        <v>22</v>
      </c>
      <c r="B29" s="4"/>
      <c r="C29" s="14">
        <v>531124</v>
      </c>
    </row>
    <row r="30" spans="1:3" ht="15.75">
      <c r="A30" s="4" t="s">
        <v>23</v>
      </c>
      <c r="B30" s="4"/>
      <c r="C30" s="14">
        <v>136697</v>
      </c>
    </row>
    <row r="31" spans="1:3" ht="15.75">
      <c r="A31" s="4" t="s">
        <v>45</v>
      </c>
      <c r="B31" s="4"/>
      <c r="C31" s="14">
        <v>573146</v>
      </c>
    </row>
    <row r="32" spans="1:3" ht="15.75">
      <c r="A32" s="4" t="s">
        <v>25</v>
      </c>
      <c r="B32" s="4"/>
      <c r="C32" s="14">
        <f>C33+C34</f>
        <v>125455</v>
      </c>
    </row>
    <row r="33" spans="1:3" ht="15.75">
      <c r="A33" s="4"/>
      <c r="B33" s="4" t="s">
        <v>10</v>
      </c>
      <c r="C33" s="14"/>
    </row>
    <row r="34" spans="1:3" ht="15.75">
      <c r="A34" s="4"/>
      <c r="B34" s="4" t="s">
        <v>11</v>
      </c>
      <c r="C34" s="14">
        <v>125455</v>
      </c>
    </row>
    <row r="35" spans="1:3" ht="15.75">
      <c r="A35" s="4" t="s">
        <v>26</v>
      </c>
      <c r="B35" s="4"/>
      <c r="C35" s="14"/>
    </row>
    <row r="36" spans="1:3" ht="15.75">
      <c r="A36" s="4" t="s">
        <v>27</v>
      </c>
      <c r="B36" s="4"/>
      <c r="C36" s="14"/>
    </row>
    <row r="37" spans="1:3" ht="15.75">
      <c r="A37" s="4" t="s">
        <v>28</v>
      </c>
      <c r="B37" s="4"/>
      <c r="C37" s="14">
        <v>1851178</v>
      </c>
    </row>
    <row r="38" spans="1:3" ht="15.75">
      <c r="A38" s="4" t="s">
        <v>48</v>
      </c>
      <c r="B38" s="4"/>
      <c r="C38" s="14">
        <v>1159</v>
      </c>
    </row>
    <row r="39" spans="1:3" ht="15.75">
      <c r="A39" s="4" t="s">
        <v>30</v>
      </c>
      <c r="B39" s="4"/>
      <c r="C39" s="20">
        <f>+C40+C41</f>
        <v>1048669</v>
      </c>
    </row>
    <row r="40" spans="1:3" ht="15.75">
      <c r="A40" s="4"/>
      <c r="B40" s="4" t="s">
        <v>63</v>
      </c>
      <c r="C40" s="20">
        <v>28669</v>
      </c>
    </row>
    <row r="41" spans="1:4" ht="15.75">
      <c r="A41" s="4"/>
      <c r="B41" s="4" t="s">
        <v>64</v>
      </c>
      <c r="C41" s="14">
        <v>1020000</v>
      </c>
      <c r="D41" s="4"/>
    </row>
    <row r="42" spans="1:4" ht="15.75">
      <c r="A42" s="2" t="s">
        <v>31</v>
      </c>
      <c r="B42" s="5"/>
      <c r="C42" s="7">
        <f>SUM(C29:C41)-C32-C39</f>
        <v>4267428</v>
      </c>
      <c r="D42" s="5"/>
    </row>
    <row r="43" spans="1:4" ht="15.75">
      <c r="A43" s="25"/>
      <c r="B43" s="6"/>
      <c r="C43" s="15"/>
      <c r="D43" s="6"/>
    </row>
    <row r="45" spans="1:4" ht="15.75">
      <c r="A45" s="25" t="s">
        <v>70</v>
      </c>
      <c r="B45" s="6"/>
      <c r="C45" s="43"/>
      <c r="D45" s="6"/>
    </row>
    <row r="46" spans="1:4" ht="15.75">
      <c r="A46" s="16"/>
      <c r="B46" s="3" t="s">
        <v>71</v>
      </c>
      <c r="C46" s="45"/>
      <c r="D46" s="16"/>
    </row>
    <row r="47" spans="1:4" ht="15.75">
      <c r="A47" s="4"/>
      <c r="B47" s="4"/>
      <c r="C47" s="14"/>
      <c r="D47" s="4"/>
    </row>
    <row r="48" spans="1:3" ht="15.75">
      <c r="A48" s="4" t="s">
        <v>22</v>
      </c>
      <c r="B48" s="4"/>
      <c r="C48" s="14"/>
    </row>
    <row r="49" spans="1:3" ht="15.75">
      <c r="A49" s="4" t="s">
        <v>23</v>
      </c>
      <c r="B49" s="4"/>
      <c r="C49" s="14"/>
    </row>
    <row r="50" spans="1:3" ht="15.75">
      <c r="A50" s="4" t="s">
        <v>45</v>
      </c>
      <c r="B50" s="4"/>
      <c r="C50" s="14">
        <v>2961</v>
      </c>
    </row>
    <row r="51" spans="1:3" ht="15.75">
      <c r="A51" s="4" t="s">
        <v>25</v>
      </c>
      <c r="B51" s="4"/>
      <c r="C51" s="14"/>
    </row>
    <row r="52" spans="1:3" ht="15.75">
      <c r="A52" s="4"/>
      <c r="B52" s="4" t="s">
        <v>10</v>
      </c>
      <c r="C52" s="14"/>
    </row>
    <row r="53" spans="1:3" ht="15.75">
      <c r="A53" s="4"/>
      <c r="B53" s="4" t="s">
        <v>11</v>
      </c>
      <c r="C53" s="14"/>
    </row>
    <row r="54" spans="1:3" ht="15.75">
      <c r="A54" s="4" t="s">
        <v>26</v>
      </c>
      <c r="B54" s="4"/>
      <c r="C54" s="14"/>
    </row>
    <row r="55" spans="1:3" ht="15.75">
      <c r="A55" s="4" t="s">
        <v>27</v>
      </c>
      <c r="B55" s="4"/>
      <c r="C55" s="14"/>
    </row>
    <row r="56" spans="1:3" ht="15.75">
      <c r="A56" s="4" t="s">
        <v>28</v>
      </c>
      <c r="B56" s="4"/>
      <c r="C56" s="14"/>
    </row>
    <row r="57" spans="1:3" ht="15.75">
      <c r="A57" s="4" t="s">
        <v>48</v>
      </c>
      <c r="B57" s="4"/>
      <c r="C57" s="14"/>
    </row>
    <row r="58" spans="1:3" ht="15.75">
      <c r="A58" s="4" t="s">
        <v>30</v>
      </c>
      <c r="B58" s="4"/>
      <c r="C58" s="20"/>
    </row>
    <row r="59" spans="1:3" ht="15.75">
      <c r="A59" s="4"/>
      <c r="B59" s="4" t="s">
        <v>63</v>
      </c>
      <c r="C59" s="20"/>
    </row>
    <row r="60" spans="1:4" ht="15.75">
      <c r="A60" s="4"/>
      <c r="B60" s="4" t="s">
        <v>64</v>
      </c>
      <c r="C60" s="14"/>
      <c r="D60" s="4"/>
    </row>
    <row r="61" spans="1:4" ht="15.75">
      <c r="A61" s="2" t="s">
        <v>74</v>
      </c>
      <c r="B61" s="5"/>
      <c r="C61" s="7">
        <f>SUM(C48:C60)-C51-C58</f>
        <v>2961</v>
      </c>
      <c r="D61" s="5"/>
    </row>
    <row r="62" spans="1:4" ht="16.5" customHeight="1">
      <c r="A62" s="25"/>
      <c r="B62" s="6"/>
      <c r="C62" s="15"/>
      <c r="D62" s="6"/>
    </row>
    <row r="63" spans="1:4" ht="15.75">
      <c r="A63" s="25" t="s">
        <v>93</v>
      </c>
      <c r="B63" s="6"/>
      <c r="C63" s="43"/>
      <c r="D63" s="6"/>
    </row>
    <row r="64" spans="1:4" ht="15.75">
      <c r="A64" s="16"/>
      <c r="B64" s="3" t="s">
        <v>91</v>
      </c>
      <c r="C64" s="45"/>
      <c r="D64" s="16"/>
    </row>
    <row r="65" spans="1:4" ht="15.75">
      <c r="A65" s="4"/>
      <c r="B65" s="4"/>
      <c r="C65" s="14"/>
      <c r="D65" s="4"/>
    </row>
    <row r="66" spans="1:3" ht="15.75">
      <c r="A66" s="4" t="s">
        <v>22</v>
      </c>
      <c r="B66" s="4"/>
      <c r="C66" s="14"/>
    </row>
    <row r="67" spans="1:3" ht="15.75">
      <c r="A67" s="4" t="s">
        <v>23</v>
      </c>
      <c r="B67" s="4"/>
      <c r="C67" s="14"/>
    </row>
    <row r="68" spans="1:3" ht="15.75">
      <c r="A68" s="4" t="s">
        <v>45</v>
      </c>
      <c r="B68" s="4"/>
      <c r="C68" s="14"/>
    </row>
    <row r="69" spans="1:3" ht="15.75">
      <c r="A69" s="4" t="s">
        <v>25</v>
      </c>
      <c r="B69" s="4"/>
      <c r="C69" s="14">
        <f>+C70+C71</f>
        <v>0</v>
      </c>
    </row>
    <row r="70" spans="1:3" ht="15.75">
      <c r="A70" s="4"/>
      <c r="B70" s="4" t="s">
        <v>10</v>
      </c>
      <c r="C70" s="14"/>
    </row>
    <row r="71" spans="1:3" ht="15.75">
      <c r="A71" s="4"/>
      <c r="B71" s="4" t="s">
        <v>11</v>
      </c>
      <c r="C71" s="14"/>
    </row>
    <row r="72" spans="1:3" ht="15.75">
      <c r="A72" s="4" t="s">
        <v>26</v>
      </c>
      <c r="B72" s="4"/>
      <c r="C72" s="14"/>
    </row>
    <row r="73" spans="1:3" ht="15.75">
      <c r="A73" s="4" t="s">
        <v>27</v>
      </c>
      <c r="B73" s="4"/>
      <c r="C73" s="14"/>
    </row>
    <row r="74" spans="1:3" ht="15.75">
      <c r="A74" s="4" t="s">
        <v>28</v>
      </c>
      <c r="B74" s="4"/>
      <c r="C74" s="14"/>
    </row>
    <row r="75" spans="1:3" ht="15.75">
      <c r="A75" s="4" t="s">
        <v>48</v>
      </c>
      <c r="B75" s="4"/>
      <c r="C75" s="14"/>
    </row>
    <row r="76" spans="1:3" ht="15.75">
      <c r="A76" s="4" t="s">
        <v>30</v>
      </c>
      <c r="B76" s="4"/>
      <c r="C76" s="20">
        <f>+C77+C78</f>
        <v>0</v>
      </c>
    </row>
    <row r="77" spans="1:3" ht="15.75">
      <c r="A77" s="4"/>
      <c r="B77" s="4" t="s">
        <v>63</v>
      </c>
      <c r="C77" s="20"/>
    </row>
    <row r="78" spans="1:4" ht="15.75">
      <c r="A78" s="4"/>
      <c r="B78" s="4" t="s">
        <v>64</v>
      </c>
      <c r="C78" s="14"/>
      <c r="D78" s="4"/>
    </row>
    <row r="79" spans="1:4" ht="15.75">
      <c r="A79" s="2" t="s">
        <v>94</v>
      </c>
      <c r="B79" s="5"/>
      <c r="C79" s="7">
        <f>SUM(C66:C78)-C69-C76</f>
        <v>0</v>
      </c>
      <c r="D79" s="5"/>
    </row>
    <row r="80" spans="1:4" ht="15.75">
      <c r="A80" s="25"/>
      <c r="B80" s="6"/>
      <c r="C80" s="15"/>
      <c r="D80" s="6"/>
    </row>
    <row r="81" spans="1:4" ht="15.75">
      <c r="A81" s="1"/>
      <c r="B81" s="4"/>
      <c r="C81" s="13"/>
      <c r="D81" s="4"/>
    </row>
    <row r="82" spans="1:4" ht="15.75">
      <c r="A82" s="25" t="s">
        <v>32</v>
      </c>
      <c r="B82" s="6"/>
      <c r="C82" s="43"/>
      <c r="D82" s="6"/>
    </row>
    <row r="83" spans="1:4" ht="15.75">
      <c r="A83" s="3"/>
      <c r="B83" s="3" t="s">
        <v>33</v>
      </c>
      <c r="C83" s="45"/>
      <c r="D83" s="16"/>
    </row>
    <row r="84" spans="1:4" ht="15.75">
      <c r="A84" s="4"/>
      <c r="B84" s="1"/>
      <c r="C84" s="14"/>
      <c r="D84" s="4"/>
    </row>
    <row r="85" spans="1:4" ht="15.75">
      <c r="A85" s="4" t="s">
        <v>22</v>
      </c>
      <c r="B85" s="4"/>
      <c r="C85" s="14">
        <v>3400</v>
      </c>
      <c r="D85" s="4"/>
    </row>
    <row r="86" spans="1:4" ht="15.75">
      <c r="A86" s="4" t="s">
        <v>23</v>
      </c>
      <c r="B86" s="4"/>
      <c r="C86" s="14">
        <v>984</v>
      </c>
      <c r="D86" s="4"/>
    </row>
    <row r="87" spans="1:4" ht="15.75">
      <c r="A87" s="4" t="s">
        <v>24</v>
      </c>
      <c r="B87" s="4"/>
      <c r="C87" s="14">
        <v>2116</v>
      </c>
      <c r="D87" s="4"/>
    </row>
    <row r="88" spans="1:4" ht="15.75">
      <c r="A88" s="4" t="s">
        <v>25</v>
      </c>
      <c r="B88" s="4"/>
      <c r="C88" s="14"/>
      <c r="D88" s="4"/>
    </row>
    <row r="89" spans="1:4" ht="15.75">
      <c r="A89" s="4"/>
      <c r="B89" s="4" t="s">
        <v>10</v>
      </c>
      <c r="C89" s="14"/>
      <c r="D89" s="4"/>
    </row>
    <row r="90" spans="1:4" ht="15.75">
      <c r="A90" s="4"/>
      <c r="B90" s="4" t="s">
        <v>11</v>
      </c>
      <c r="C90" s="14"/>
      <c r="D90" s="4"/>
    </row>
    <row r="91" spans="1:4" ht="15.75">
      <c r="A91" s="4" t="s">
        <v>26</v>
      </c>
      <c r="B91" s="4"/>
      <c r="C91" s="14"/>
      <c r="D91" s="4"/>
    </row>
    <row r="92" spans="1:4" ht="15.75">
      <c r="A92" s="4" t="s">
        <v>27</v>
      </c>
      <c r="B92" s="4"/>
      <c r="C92" s="14"/>
      <c r="D92" s="4"/>
    </row>
    <row r="93" spans="1:4" ht="15.75">
      <c r="A93" s="4" t="s">
        <v>28</v>
      </c>
      <c r="B93" s="4"/>
      <c r="C93" s="14"/>
      <c r="D93" s="4"/>
    </row>
    <row r="94" spans="1:4" ht="15.75">
      <c r="A94" s="4" t="s">
        <v>29</v>
      </c>
      <c r="B94" s="4"/>
      <c r="C94" s="14"/>
      <c r="D94" s="4"/>
    </row>
    <row r="95" spans="1:4" ht="15.75">
      <c r="A95" s="4" t="s">
        <v>30</v>
      </c>
      <c r="B95" s="4"/>
      <c r="C95" s="14"/>
      <c r="D95" s="4"/>
    </row>
    <row r="96" spans="1:4" ht="15.75">
      <c r="A96" s="4"/>
      <c r="B96" s="4"/>
      <c r="C96" s="14"/>
      <c r="D96" s="4"/>
    </row>
    <row r="97" spans="1:4" ht="15.75">
      <c r="A97" s="2" t="s">
        <v>34</v>
      </c>
      <c r="B97" s="5"/>
      <c r="C97" s="7">
        <f>SUM(C85:C96)</f>
        <v>6500</v>
      </c>
      <c r="D97" s="5"/>
    </row>
    <row r="98" spans="1:4" ht="15.75">
      <c r="A98" s="1"/>
      <c r="B98" s="4"/>
      <c r="C98" s="13"/>
      <c r="D98" s="4"/>
    </row>
    <row r="99" spans="1:4" ht="15.75">
      <c r="A99" s="1"/>
      <c r="B99" s="4"/>
      <c r="C99" s="13"/>
      <c r="D99" s="4"/>
    </row>
    <row r="100" spans="1:4" ht="15.75">
      <c r="A100" s="25" t="s">
        <v>35</v>
      </c>
      <c r="B100" s="6"/>
      <c r="C100" s="43"/>
      <c r="D100" s="6"/>
    </row>
    <row r="101" spans="1:4" ht="15.75">
      <c r="A101" s="3"/>
      <c r="B101" s="3" t="s">
        <v>36</v>
      </c>
      <c r="C101" s="45"/>
      <c r="D101" s="16"/>
    </row>
    <row r="102" spans="1:4" ht="15.75">
      <c r="A102" s="1"/>
      <c r="B102" s="4"/>
      <c r="C102" s="13"/>
      <c r="D102" s="4"/>
    </row>
    <row r="103" spans="1:4" ht="15.75">
      <c r="A103" s="4" t="s">
        <v>22</v>
      </c>
      <c r="B103" s="4"/>
      <c r="C103" s="14">
        <v>8262</v>
      </c>
      <c r="D103" s="4"/>
    </row>
    <row r="104" spans="1:4" ht="15.75">
      <c r="A104" s="4" t="s">
        <v>23</v>
      </c>
      <c r="B104" s="4"/>
      <c r="C104" s="14">
        <v>2389</v>
      </c>
      <c r="D104" s="4"/>
    </row>
    <row r="105" spans="1:4" ht="15.75">
      <c r="A105" s="4" t="s">
        <v>24</v>
      </c>
      <c r="B105" s="4"/>
      <c r="C105" s="14">
        <v>4549</v>
      </c>
      <c r="D105" s="4"/>
    </row>
    <row r="106" spans="1:4" ht="15.75">
      <c r="A106" s="4" t="s">
        <v>25</v>
      </c>
      <c r="B106" s="4"/>
      <c r="C106" s="14"/>
      <c r="D106" s="4"/>
    </row>
    <row r="107" spans="1:4" ht="15.75">
      <c r="A107" s="4"/>
      <c r="B107" s="4" t="s">
        <v>10</v>
      </c>
      <c r="C107" s="14"/>
      <c r="D107" s="4"/>
    </row>
    <row r="108" spans="1:4" ht="15.75">
      <c r="A108" s="4"/>
      <c r="B108" s="4" t="s">
        <v>11</v>
      </c>
      <c r="C108" s="14"/>
      <c r="D108" s="4"/>
    </row>
    <row r="109" spans="1:4" ht="15.75">
      <c r="A109" s="4" t="s">
        <v>26</v>
      </c>
      <c r="B109" s="4"/>
      <c r="C109" s="14"/>
      <c r="D109" s="4"/>
    </row>
    <row r="110" spans="1:4" ht="15.75">
      <c r="A110" s="4" t="s">
        <v>27</v>
      </c>
      <c r="B110" s="4"/>
      <c r="C110" s="14"/>
      <c r="D110" s="4"/>
    </row>
    <row r="111" spans="1:4" ht="15.75">
      <c r="A111" s="4" t="s">
        <v>28</v>
      </c>
      <c r="B111" s="4"/>
      <c r="C111" s="14"/>
      <c r="D111" s="4"/>
    </row>
    <row r="112" spans="1:4" ht="15.75">
      <c r="A112" s="4" t="s">
        <v>29</v>
      </c>
      <c r="B112" s="4"/>
      <c r="C112" s="14"/>
      <c r="D112" s="4"/>
    </row>
    <row r="113" spans="1:4" ht="15.75">
      <c r="A113" s="4" t="s">
        <v>30</v>
      </c>
      <c r="B113" s="4"/>
      <c r="C113" s="14"/>
      <c r="D113" s="4"/>
    </row>
    <row r="114" spans="1:4" ht="15.75">
      <c r="A114" s="4"/>
      <c r="B114" s="4"/>
      <c r="C114" s="13"/>
      <c r="D114" s="4"/>
    </row>
    <row r="115" spans="1:4" ht="15.75">
      <c r="A115" s="2" t="s">
        <v>37</v>
      </c>
      <c r="B115" s="5"/>
      <c r="C115" s="7">
        <f>SUM(C103:C114)</f>
        <v>15200</v>
      </c>
      <c r="D115" s="5"/>
    </row>
    <row r="116" spans="1:4" ht="15.75">
      <c r="A116" s="1"/>
      <c r="B116" s="4"/>
      <c r="C116" s="13"/>
      <c r="D116" s="4"/>
    </row>
    <row r="117" spans="1:4" ht="15.75">
      <c r="A117" s="17"/>
      <c r="B117" s="17"/>
      <c r="C117" s="17"/>
      <c r="D117" s="17"/>
    </row>
    <row r="118" spans="1:4" ht="15.75">
      <c r="A118" s="25" t="s">
        <v>38</v>
      </c>
      <c r="B118" s="6"/>
      <c r="C118" s="43"/>
      <c r="D118" s="6"/>
    </row>
    <row r="119" spans="1:4" ht="15.75">
      <c r="A119" s="3"/>
      <c r="B119" s="3" t="s">
        <v>17</v>
      </c>
      <c r="C119" s="45"/>
      <c r="D119" s="16"/>
    </row>
    <row r="120" spans="1:4" ht="15.75">
      <c r="A120" s="4"/>
      <c r="B120" s="4"/>
      <c r="C120" s="14"/>
      <c r="D120" s="4"/>
    </row>
    <row r="121" spans="1:4" ht="15.75">
      <c r="A121" s="4" t="s">
        <v>22</v>
      </c>
      <c r="B121" s="4"/>
      <c r="C121" s="14"/>
      <c r="D121" s="4"/>
    </row>
    <row r="122" spans="1:4" ht="15.75">
      <c r="A122" s="4" t="s">
        <v>23</v>
      </c>
      <c r="B122" s="4"/>
      <c r="C122" s="14"/>
      <c r="D122" s="4"/>
    </row>
    <row r="123" spans="1:4" ht="15.75">
      <c r="A123" s="4" t="s">
        <v>24</v>
      </c>
      <c r="B123" s="4"/>
      <c r="C123" s="14"/>
      <c r="D123" s="4"/>
    </row>
    <row r="124" spans="1:4" ht="15.75">
      <c r="A124" s="4" t="s">
        <v>43</v>
      </c>
      <c r="B124" s="4"/>
      <c r="C124" s="14">
        <f>SUM(C125:C126)</f>
        <v>6642887</v>
      </c>
      <c r="D124" s="4"/>
    </row>
    <row r="125" spans="1:4" ht="15.75">
      <c r="A125" s="4"/>
      <c r="B125" s="4" t="s">
        <v>10</v>
      </c>
      <c r="C125" s="14">
        <v>400000</v>
      </c>
      <c r="D125" s="14"/>
    </row>
    <row r="126" spans="1:4" ht="15.75">
      <c r="A126" s="4"/>
      <c r="B126" s="4" t="s">
        <v>11</v>
      </c>
      <c r="C126" s="14">
        <v>6242887</v>
      </c>
      <c r="D126" s="4"/>
    </row>
    <row r="127" spans="1:4" ht="15.75">
      <c r="A127" s="4" t="s">
        <v>26</v>
      </c>
      <c r="B127" s="4"/>
      <c r="C127" s="14"/>
      <c r="D127" s="4"/>
    </row>
    <row r="128" spans="1:4" ht="15.75">
      <c r="A128" s="4" t="s">
        <v>27</v>
      </c>
      <c r="B128" s="4"/>
      <c r="C128" s="14"/>
      <c r="D128" s="4"/>
    </row>
    <row r="129" spans="1:4" ht="15.75">
      <c r="A129" s="4" t="s">
        <v>28</v>
      </c>
      <c r="B129" s="4"/>
      <c r="C129" s="14"/>
      <c r="D129" s="4"/>
    </row>
    <row r="130" spans="1:4" ht="15.75">
      <c r="A130" s="4" t="s">
        <v>29</v>
      </c>
      <c r="B130" s="4"/>
      <c r="C130" s="14"/>
      <c r="D130" s="4"/>
    </row>
    <row r="131" spans="1:4" ht="15.75">
      <c r="A131" s="4" t="s">
        <v>30</v>
      </c>
      <c r="B131" s="4"/>
      <c r="C131" s="14"/>
      <c r="D131" s="4"/>
    </row>
    <row r="132" spans="1:4" ht="15.75">
      <c r="A132" s="4"/>
      <c r="B132" s="4"/>
      <c r="C132" s="14"/>
      <c r="D132" s="4"/>
    </row>
    <row r="133" spans="1:4" ht="15.75">
      <c r="A133" s="2" t="s">
        <v>39</v>
      </c>
      <c r="B133" s="5"/>
      <c r="C133" s="7">
        <f>SUM(C121:C132)-C124</f>
        <v>6642887</v>
      </c>
      <c r="D133" s="5"/>
    </row>
    <row r="134" spans="1:4" ht="15.75">
      <c r="A134" s="1"/>
      <c r="B134" s="4"/>
      <c r="C134" s="13"/>
      <c r="D134" s="4"/>
    </row>
    <row r="135" spans="1:4" ht="15.75">
      <c r="A135" s="49" t="s">
        <v>86</v>
      </c>
      <c r="B135" s="5"/>
      <c r="C135" s="24"/>
      <c r="D135" s="5"/>
    </row>
    <row r="136" spans="1:4" ht="15.75">
      <c r="A136" s="3"/>
      <c r="B136" s="3" t="s">
        <v>88</v>
      </c>
      <c r="C136" s="45"/>
      <c r="D136" s="16"/>
    </row>
    <row r="137" spans="1:4" ht="15.75">
      <c r="A137" s="4"/>
      <c r="B137" s="4"/>
      <c r="C137" s="14"/>
      <c r="D137" s="4"/>
    </row>
    <row r="138" spans="1:4" ht="15.75">
      <c r="A138" s="4" t="s">
        <v>22</v>
      </c>
      <c r="B138" s="4"/>
      <c r="C138" s="14"/>
      <c r="D138" s="4"/>
    </row>
    <row r="139" spans="1:4" ht="15.75">
      <c r="A139" s="4" t="s">
        <v>23</v>
      </c>
      <c r="B139" s="4"/>
      <c r="C139" s="14"/>
      <c r="D139" s="4"/>
    </row>
    <row r="140" spans="1:4" ht="15.75">
      <c r="A140" s="4" t="s">
        <v>24</v>
      </c>
      <c r="B140" s="4"/>
      <c r="C140" s="14"/>
      <c r="D140" s="4"/>
    </row>
    <row r="141" spans="1:4" ht="15.75">
      <c r="A141" s="4" t="s">
        <v>43</v>
      </c>
      <c r="B141" s="4"/>
      <c r="C141" s="14"/>
      <c r="D141" s="4"/>
    </row>
    <row r="142" spans="1:4" ht="15.75">
      <c r="A142" s="4"/>
      <c r="B142" s="4" t="s">
        <v>10</v>
      </c>
      <c r="C142" s="14"/>
      <c r="D142" s="14"/>
    </row>
    <row r="143" spans="1:4" ht="15.75">
      <c r="A143" s="4"/>
      <c r="B143" s="4" t="s">
        <v>11</v>
      </c>
      <c r="C143" s="14"/>
      <c r="D143" s="4"/>
    </row>
    <row r="144" spans="1:4" ht="15.75">
      <c r="A144" s="4" t="s">
        <v>26</v>
      </c>
      <c r="B144" s="4"/>
      <c r="C144" s="14"/>
      <c r="D144" s="4"/>
    </row>
    <row r="145" spans="1:4" ht="15.75">
      <c r="A145" s="4" t="s">
        <v>27</v>
      </c>
      <c r="B145" s="4"/>
      <c r="C145" s="14"/>
      <c r="D145" s="4"/>
    </row>
    <row r="146" spans="1:4" ht="15.75">
      <c r="A146" s="4" t="s">
        <v>28</v>
      </c>
      <c r="B146" s="4"/>
      <c r="C146" s="14"/>
      <c r="D146" s="4"/>
    </row>
    <row r="147" spans="1:4" ht="15.75">
      <c r="A147" s="4" t="s">
        <v>29</v>
      </c>
      <c r="B147" s="4"/>
      <c r="C147" s="14"/>
      <c r="D147" s="4"/>
    </row>
    <row r="148" spans="1:4" ht="15.75">
      <c r="A148" s="4" t="s">
        <v>30</v>
      </c>
      <c r="B148" s="4"/>
      <c r="C148" s="14"/>
      <c r="D148" s="4"/>
    </row>
    <row r="149" spans="1:4" ht="15.75">
      <c r="A149" s="4"/>
      <c r="B149" s="4"/>
      <c r="C149" s="14"/>
      <c r="D149" s="4"/>
    </row>
    <row r="150" spans="1:4" ht="15.75">
      <c r="A150" s="2" t="s">
        <v>87</v>
      </c>
      <c r="B150" s="5"/>
      <c r="C150" s="7">
        <f>SUM(C138:C149)-C141</f>
        <v>0</v>
      </c>
      <c r="D150" s="5"/>
    </row>
    <row r="151" spans="1:4" ht="15.75">
      <c r="A151" s="1"/>
      <c r="B151" s="4"/>
      <c r="C151" s="13"/>
      <c r="D151" s="4"/>
    </row>
    <row r="152" spans="1:4" ht="15.75">
      <c r="A152" s="49" t="s">
        <v>80</v>
      </c>
      <c r="B152" s="5"/>
      <c r="C152" s="24"/>
      <c r="D152" s="5"/>
    </row>
    <row r="153" spans="1:4" ht="15.75">
      <c r="A153" s="3"/>
      <c r="B153" s="3" t="s">
        <v>78</v>
      </c>
      <c r="C153" s="45"/>
      <c r="D153" s="16"/>
    </row>
    <row r="154" spans="1:4" ht="15.75">
      <c r="A154" s="4"/>
      <c r="B154" s="4"/>
      <c r="C154" s="14"/>
      <c r="D154" s="4"/>
    </row>
    <row r="155" spans="1:4" ht="15.75">
      <c r="A155" s="4" t="s">
        <v>22</v>
      </c>
      <c r="B155" s="4"/>
      <c r="C155" s="14">
        <v>43301</v>
      </c>
      <c r="D155" s="4"/>
    </row>
    <row r="156" spans="1:4" ht="17.25" customHeight="1">
      <c r="A156" s="4" t="s">
        <v>23</v>
      </c>
      <c r="B156" s="4"/>
      <c r="C156" s="14">
        <v>12784</v>
      </c>
      <c r="D156" s="4"/>
    </row>
    <row r="157" spans="1:4" ht="15.75">
      <c r="A157" s="4" t="s">
        <v>24</v>
      </c>
      <c r="B157" s="4"/>
      <c r="C157" s="14">
        <v>264602</v>
      </c>
      <c r="D157" s="4"/>
    </row>
    <row r="158" spans="1:4" ht="15.75">
      <c r="A158" s="4" t="s">
        <v>43</v>
      </c>
      <c r="B158" s="4"/>
      <c r="C158" s="14">
        <f>SUM(C159:C160)</f>
        <v>0</v>
      </c>
      <c r="D158" s="4"/>
    </row>
    <row r="159" spans="1:4" ht="15.75">
      <c r="A159" s="4"/>
      <c r="B159" s="4" t="s">
        <v>10</v>
      </c>
      <c r="C159" s="14"/>
      <c r="D159" s="14"/>
    </row>
    <row r="160" spans="1:4" ht="15.75">
      <c r="A160" s="4"/>
      <c r="B160" s="4" t="s">
        <v>11</v>
      </c>
      <c r="C160" s="14"/>
      <c r="D160" s="4"/>
    </row>
    <row r="161" spans="1:4" ht="15.75">
      <c r="A161" s="4" t="s">
        <v>26</v>
      </c>
      <c r="B161" s="4"/>
      <c r="C161" s="14"/>
      <c r="D161" s="4"/>
    </row>
    <row r="162" spans="1:4" ht="15.75">
      <c r="A162" s="4" t="s">
        <v>27</v>
      </c>
      <c r="B162" s="4"/>
      <c r="C162" s="14"/>
      <c r="D162" s="4"/>
    </row>
    <row r="163" spans="1:4" ht="15.75">
      <c r="A163" s="4" t="s">
        <v>28</v>
      </c>
      <c r="B163" s="4"/>
      <c r="C163" s="14">
        <v>734081</v>
      </c>
      <c r="D163" s="4"/>
    </row>
    <row r="164" spans="1:4" ht="15.75">
      <c r="A164" s="4" t="s">
        <v>29</v>
      </c>
      <c r="B164" s="4"/>
      <c r="C164" s="14"/>
      <c r="D164" s="4"/>
    </row>
    <row r="165" spans="1:4" ht="15.75">
      <c r="A165" s="4" t="s">
        <v>30</v>
      </c>
      <c r="B165" s="4"/>
      <c r="C165" s="14"/>
      <c r="D165" s="4"/>
    </row>
    <row r="166" spans="1:4" ht="15.75">
      <c r="A166" s="4"/>
      <c r="B166" s="4"/>
      <c r="C166" s="14"/>
      <c r="D166" s="4"/>
    </row>
    <row r="167" spans="1:4" ht="15.75">
      <c r="A167" s="2" t="s">
        <v>81</v>
      </c>
      <c r="B167" s="5"/>
      <c r="C167" s="7">
        <f>SUM(C155:C166)-C158</f>
        <v>1054768</v>
      </c>
      <c r="D167" s="5"/>
    </row>
    <row r="168" spans="1:4" ht="15.75">
      <c r="A168" s="1"/>
      <c r="B168" s="4"/>
      <c r="C168" s="13"/>
      <c r="D168" s="4"/>
    </row>
    <row r="169" spans="1:4" ht="15.75">
      <c r="A169" s="1"/>
      <c r="B169" s="4"/>
      <c r="C169" s="13"/>
      <c r="D169" s="4"/>
    </row>
    <row r="170" spans="1:4" ht="15.75">
      <c r="A170" s="50">
        <v>851121</v>
      </c>
      <c r="B170" s="5"/>
      <c r="C170" s="24"/>
      <c r="D170" s="5"/>
    </row>
    <row r="171" spans="1:4" ht="15.75">
      <c r="A171" s="3"/>
      <c r="B171" s="3" t="s">
        <v>40</v>
      </c>
      <c r="C171" s="45"/>
      <c r="D171" s="16"/>
    </row>
    <row r="172" spans="1:4" ht="15.75">
      <c r="A172" s="4"/>
      <c r="B172" s="4"/>
      <c r="C172" s="14"/>
      <c r="D172" s="4"/>
    </row>
    <row r="173" spans="1:4" ht="15.75">
      <c r="A173" s="4" t="s">
        <v>22</v>
      </c>
      <c r="B173" s="4"/>
      <c r="C173" s="14"/>
      <c r="D173" s="4"/>
    </row>
    <row r="174" spans="1:4" ht="17.25" customHeight="1">
      <c r="A174" s="4" t="s">
        <v>23</v>
      </c>
      <c r="B174" s="4"/>
      <c r="C174" s="14"/>
      <c r="D174" s="4"/>
    </row>
    <row r="175" spans="1:4" ht="15.75">
      <c r="A175" s="4" t="s">
        <v>24</v>
      </c>
      <c r="B175" s="4"/>
      <c r="C175" s="14"/>
      <c r="D175" s="4"/>
    </row>
    <row r="176" spans="1:4" ht="15.75">
      <c r="A176" s="4" t="s">
        <v>25</v>
      </c>
      <c r="B176" s="4"/>
      <c r="C176" s="14"/>
      <c r="D176" s="4"/>
    </row>
    <row r="177" spans="1:4" ht="15.75">
      <c r="A177" s="4"/>
      <c r="B177" s="4" t="s">
        <v>10</v>
      </c>
      <c r="C177" s="14"/>
      <c r="D177" s="4"/>
    </row>
    <row r="178" spans="1:4" ht="15.75">
      <c r="A178" s="4"/>
      <c r="B178" s="4" t="s">
        <v>11</v>
      </c>
      <c r="C178" s="14"/>
      <c r="D178" s="4"/>
    </row>
    <row r="179" spans="1:4" ht="15.75">
      <c r="A179" s="4" t="s">
        <v>26</v>
      </c>
      <c r="B179" s="4"/>
      <c r="C179" s="14"/>
      <c r="D179" s="4"/>
    </row>
    <row r="180" spans="1:4" ht="15.75">
      <c r="A180" s="4" t="s">
        <v>27</v>
      </c>
      <c r="B180" s="4"/>
      <c r="C180" s="14"/>
      <c r="D180" s="4"/>
    </row>
    <row r="181" spans="1:4" ht="15.75">
      <c r="A181" s="4" t="s">
        <v>28</v>
      </c>
      <c r="B181" s="4"/>
      <c r="C181" s="14">
        <v>802837</v>
      </c>
      <c r="D181" s="4"/>
    </row>
    <row r="182" spans="1:4" ht="15.75">
      <c r="A182" s="4" t="s">
        <v>29</v>
      </c>
      <c r="B182" s="4"/>
      <c r="C182" s="14"/>
      <c r="D182" s="4"/>
    </row>
    <row r="183" spans="1:4" ht="15.75">
      <c r="A183" s="4" t="s">
        <v>30</v>
      </c>
      <c r="B183" s="4"/>
      <c r="C183" s="14"/>
      <c r="D183" s="4"/>
    </row>
    <row r="184" spans="1:4" ht="15.75">
      <c r="A184" s="4"/>
      <c r="B184" s="4"/>
      <c r="C184" s="14"/>
      <c r="D184" s="4"/>
    </row>
    <row r="185" spans="1:4" ht="15.75">
      <c r="A185" s="2" t="s">
        <v>41</v>
      </c>
      <c r="B185" s="5"/>
      <c r="C185" s="7">
        <f>SUM(C173:C183)</f>
        <v>802837</v>
      </c>
      <c r="D185" s="5"/>
    </row>
    <row r="186" spans="1:4" ht="15.75">
      <c r="A186" s="25"/>
      <c r="B186" s="6"/>
      <c r="C186" s="15"/>
      <c r="D186" s="6"/>
    </row>
    <row r="187" spans="1:4" ht="15.75">
      <c r="A187" s="17"/>
      <c r="B187" s="17"/>
      <c r="C187" s="17"/>
      <c r="D187" s="17"/>
    </row>
    <row r="188" spans="1:4" ht="15.75">
      <c r="A188" s="25" t="s">
        <v>59</v>
      </c>
      <c r="B188" s="6"/>
      <c r="C188" s="43"/>
      <c r="D188" s="6"/>
    </row>
    <row r="189" spans="1:4" ht="15.75">
      <c r="A189" s="3"/>
      <c r="B189" s="3" t="s">
        <v>60</v>
      </c>
      <c r="C189" s="45"/>
      <c r="D189" s="16"/>
    </row>
    <row r="190" spans="1:4" ht="15.75">
      <c r="A190" s="4"/>
      <c r="B190" s="4"/>
      <c r="C190" s="14"/>
      <c r="D190" s="4"/>
    </row>
    <row r="191" spans="1:4" ht="17.25" customHeight="1">
      <c r="A191" s="4" t="s">
        <v>22</v>
      </c>
      <c r="B191" s="4"/>
      <c r="C191" s="14"/>
      <c r="D191" s="4"/>
    </row>
    <row r="192" spans="1:4" ht="15.75">
      <c r="A192" s="4" t="s">
        <v>23</v>
      </c>
      <c r="B192" s="4"/>
      <c r="C192" s="14"/>
      <c r="D192" s="4"/>
    </row>
    <row r="193" spans="1:4" ht="15.75">
      <c r="A193" s="4" t="s">
        <v>24</v>
      </c>
      <c r="B193" s="4"/>
      <c r="C193" s="14"/>
      <c r="D193" s="4"/>
    </row>
    <row r="194" spans="1:4" ht="15.75">
      <c r="A194" s="4" t="s">
        <v>25</v>
      </c>
      <c r="B194" s="4"/>
      <c r="C194" s="14"/>
      <c r="D194" s="4"/>
    </row>
    <row r="195" spans="1:4" ht="15.75">
      <c r="A195" s="4"/>
      <c r="B195" s="4" t="s">
        <v>10</v>
      </c>
      <c r="C195" s="14"/>
      <c r="D195" s="4"/>
    </row>
    <row r="196" spans="1:4" ht="15.75">
      <c r="A196" s="4"/>
      <c r="B196" s="4" t="s">
        <v>11</v>
      </c>
      <c r="C196" s="14"/>
      <c r="D196" s="4"/>
    </row>
    <row r="197" spans="1:4" ht="15.75">
      <c r="A197" s="4" t="s">
        <v>26</v>
      </c>
      <c r="B197" s="4"/>
      <c r="C197" s="14"/>
      <c r="D197" s="4"/>
    </row>
    <row r="198" spans="1:4" ht="15.75">
      <c r="A198" s="4" t="s">
        <v>27</v>
      </c>
      <c r="B198" s="4"/>
      <c r="C198" s="14"/>
      <c r="D198" s="4"/>
    </row>
    <row r="199" spans="1:4" ht="15.75">
      <c r="A199" s="4" t="s">
        <v>28</v>
      </c>
      <c r="B199" s="4"/>
      <c r="C199" s="14">
        <v>655545</v>
      </c>
      <c r="D199" s="4"/>
    </row>
    <row r="200" spans="1:4" ht="15.75">
      <c r="A200" s="4" t="s">
        <v>29</v>
      </c>
      <c r="B200" s="4"/>
      <c r="C200" s="14"/>
      <c r="D200" s="4"/>
    </row>
    <row r="201" spans="1:4" ht="15.75">
      <c r="A201" s="4" t="s">
        <v>30</v>
      </c>
      <c r="B201" s="4"/>
      <c r="C201" s="14"/>
      <c r="D201" s="4"/>
    </row>
    <row r="202" spans="1:4" ht="15.75">
      <c r="A202" s="4"/>
      <c r="B202" s="4"/>
      <c r="C202" s="14"/>
      <c r="D202" s="4"/>
    </row>
    <row r="203" spans="1:4" ht="15.75">
      <c r="A203" s="2" t="s">
        <v>68</v>
      </c>
      <c r="B203" s="5"/>
      <c r="C203" s="7">
        <f>SUM(C191:C201)</f>
        <v>655545</v>
      </c>
      <c r="D203" s="5"/>
    </row>
    <row r="204" spans="1:4" ht="15.75">
      <c r="A204" s="1"/>
      <c r="B204" s="4"/>
      <c r="C204" s="13"/>
      <c r="D204" s="4"/>
    </row>
    <row r="205" spans="1:4" ht="15.75">
      <c r="A205" s="25" t="s">
        <v>83</v>
      </c>
      <c r="B205" s="6"/>
      <c r="C205" s="43"/>
      <c r="D205" s="6"/>
    </row>
    <row r="206" spans="1:4" ht="15.75">
      <c r="A206" s="3"/>
      <c r="B206" s="3" t="s">
        <v>84</v>
      </c>
      <c r="C206" s="45"/>
      <c r="D206" s="16"/>
    </row>
    <row r="207" spans="1:4" ht="15.75">
      <c r="A207" s="4"/>
      <c r="B207" s="4"/>
      <c r="C207" s="14"/>
      <c r="D207" s="4"/>
    </row>
    <row r="208" spans="1:4" ht="15.75">
      <c r="A208" s="4" t="s">
        <v>22</v>
      </c>
      <c r="B208" s="4"/>
      <c r="C208" s="14"/>
      <c r="D208" s="4"/>
    </row>
    <row r="209" spans="1:4" ht="15.75">
      <c r="A209" s="4" t="s">
        <v>23</v>
      </c>
      <c r="B209" s="4"/>
      <c r="C209" s="14"/>
      <c r="D209" s="4"/>
    </row>
    <row r="210" spans="1:4" ht="15.75">
      <c r="A210" s="4" t="s">
        <v>24</v>
      </c>
      <c r="B210" s="4"/>
      <c r="C210" s="14"/>
      <c r="D210" s="4"/>
    </row>
    <row r="211" spans="1:4" ht="15.75">
      <c r="A211" s="4" t="s">
        <v>25</v>
      </c>
      <c r="B211" s="4"/>
      <c r="C211" s="14"/>
      <c r="D211" s="4"/>
    </row>
    <row r="212" spans="1:4" ht="15.75">
      <c r="A212" s="4"/>
      <c r="B212" s="4" t="s">
        <v>10</v>
      </c>
      <c r="C212" s="14"/>
      <c r="D212" s="4"/>
    </row>
    <row r="213" spans="1:4" ht="15.75">
      <c r="A213" s="4"/>
      <c r="B213" s="4" t="s">
        <v>11</v>
      </c>
      <c r="C213" s="14"/>
      <c r="D213" s="4"/>
    </row>
    <row r="214" spans="1:4" ht="15.75">
      <c r="A214" s="4" t="s">
        <v>26</v>
      </c>
      <c r="B214" s="4"/>
      <c r="C214" s="14"/>
      <c r="D214" s="4"/>
    </row>
    <row r="215" spans="1:4" ht="15.75">
      <c r="A215" s="4" t="s">
        <v>27</v>
      </c>
      <c r="B215" s="4"/>
      <c r="C215" s="14"/>
      <c r="D215" s="4"/>
    </row>
    <row r="216" spans="1:4" ht="15.75">
      <c r="A216" s="4" t="s">
        <v>28</v>
      </c>
      <c r="B216" s="4"/>
      <c r="C216" s="14"/>
      <c r="D216" s="4"/>
    </row>
    <row r="217" spans="1:4" ht="15.75">
      <c r="A217" s="4" t="s">
        <v>29</v>
      </c>
      <c r="B217" s="4"/>
      <c r="C217" s="14"/>
      <c r="D217" s="4"/>
    </row>
    <row r="218" spans="1:4" ht="15.75">
      <c r="A218" s="4" t="s">
        <v>30</v>
      </c>
      <c r="B218" s="4"/>
      <c r="C218" s="14"/>
      <c r="D218" s="4"/>
    </row>
    <row r="219" spans="1:4" ht="15.75">
      <c r="A219" s="4"/>
      <c r="B219" s="4"/>
      <c r="C219" s="14"/>
      <c r="D219" s="4"/>
    </row>
    <row r="220" spans="1:4" ht="15.75">
      <c r="A220" s="2" t="s">
        <v>85</v>
      </c>
      <c r="B220" s="5"/>
      <c r="C220" s="7">
        <f>SUM(C208:C218)</f>
        <v>0</v>
      </c>
      <c r="D220" s="5"/>
    </row>
    <row r="221" spans="1:4" ht="15.75">
      <c r="A221" s="1"/>
      <c r="B221" s="4"/>
      <c r="C221" s="13"/>
      <c r="D221" s="4"/>
    </row>
    <row r="222" spans="1:4" ht="15.75">
      <c r="A222" s="51">
        <v>923314</v>
      </c>
      <c r="B222" s="6"/>
      <c r="C222" s="43"/>
      <c r="D222" s="6"/>
    </row>
    <row r="223" spans="1:4" ht="15.75">
      <c r="A223" s="3"/>
      <c r="B223" s="3" t="s">
        <v>75</v>
      </c>
      <c r="C223" s="45"/>
      <c r="D223" s="16"/>
    </row>
    <row r="224" spans="1:4" ht="15.75">
      <c r="A224" s="4"/>
      <c r="B224" s="4"/>
      <c r="C224" s="14"/>
      <c r="D224" s="4"/>
    </row>
    <row r="225" spans="1:4" ht="15.75">
      <c r="A225" s="4" t="s">
        <v>22</v>
      </c>
      <c r="B225" s="4"/>
      <c r="C225" s="14"/>
      <c r="D225" s="4"/>
    </row>
    <row r="226" spans="1:4" ht="15.75">
      <c r="A226" s="4" t="s">
        <v>23</v>
      </c>
      <c r="B226" s="4"/>
      <c r="C226" s="14"/>
      <c r="D226" s="4"/>
    </row>
    <row r="227" spans="1:4" ht="15.75">
      <c r="A227" s="4" t="s">
        <v>24</v>
      </c>
      <c r="B227" s="4"/>
      <c r="C227" s="14"/>
      <c r="D227" s="4"/>
    </row>
    <row r="228" spans="1:4" ht="15.75">
      <c r="A228" s="4" t="s">
        <v>25</v>
      </c>
      <c r="B228" s="4"/>
      <c r="C228" s="14"/>
      <c r="D228" s="4"/>
    </row>
    <row r="229" spans="1:4" ht="15.75">
      <c r="A229" s="4"/>
      <c r="B229" s="4" t="s">
        <v>10</v>
      </c>
      <c r="C229" s="14"/>
      <c r="D229" s="4"/>
    </row>
    <row r="230" spans="1:4" ht="15.75">
      <c r="A230" s="4"/>
      <c r="B230" s="4" t="s">
        <v>11</v>
      </c>
      <c r="C230" s="14"/>
      <c r="D230" s="4"/>
    </row>
    <row r="231" spans="1:4" ht="15.75">
      <c r="A231" s="4" t="s">
        <v>26</v>
      </c>
      <c r="B231" s="4"/>
      <c r="C231" s="14"/>
      <c r="D231" s="4"/>
    </row>
    <row r="232" spans="1:4" ht="15.75">
      <c r="A232" s="4" t="s">
        <v>27</v>
      </c>
      <c r="B232" s="4"/>
      <c r="C232" s="14"/>
      <c r="D232" s="4"/>
    </row>
    <row r="233" spans="1:4" ht="15.75">
      <c r="A233" s="4" t="s">
        <v>28</v>
      </c>
      <c r="B233" s="4"/>
      <c r="C233" s="14">
        <v>128024</v>
      </c>
      <c r="D233" s="4"/>
    </row>
    <row r="234" spans="1:4" ht="15.75">
      <c r="A234" s="4" t="s">
        <v>29</v>
      </c>
      <c r="B234" s="4"/>
      <c r="C234" s="14"/>
      <c r="D234" s="4"/>
    </row>
    <row r="235" spans="1:4" ht="15.75">
      <c r="A235" s="4" t="s">
        <v>30</v>
      </c>
      <c r="B235" s="4"/>
      <c r="C235" s="14"/>
      <c r="D235" s="4"/>
    </row>
    <row r="236" spans="1:4" ht="15.75">
      <c r="A236" s="4"/>
      <c r="B236" s="4"/>
      <c r="C236" s="14"/>
      <c r="D236" s="4"/>
    </row>
    <row r="237" spans="1:4" ht="15.75">
      <c r="A237" s="2" t="s">
        <v>82</v>
      </c>
      <c r="B237" s="5"/>
      <c r="C237" s="7">
        <f>SUM(C225:C235)</f>
        <v>128024</v>
      </c>
      <c r="D237" s="5"/>
    </row>
    <row r="238" spans="1:4" ht="15.75">
      <c r="A238" s="1"/>
      <c r="B238" s="4"/>
      <c r="C238" s="13"/>
      <c r="D238" s="4"/>
    </row>
    <row r="239" spans="1:4" ht="15.75">
      <c r="A239" s="1"/>
      <c r="B239" s="4"/>
      <c r="C239" s="13"/>
      <c r="D239" s="4"/>
    </row>
    <row r="240" spans="1:4" ht="15.75">
      <c r="A240" s="44"/>
      <c r="B240" s="3" t="s">
        <v>53</v>
      </c>
      <c r="C240" s="45"/>
      <c r="D240" s="16"/>
    </row>
    <row r="241" spans="1:4" ht="15.75">
      <c r="A241" s="46"/>
      <c r="B241" s="1"/>
      <c r="C241" s="14"/>
      <c r="D241" s="4"/>
    </row>
    <row r="242" spans="1:4" ht="15.75">
      <c r="A242" s="37" t="s">
        <v>22</v>
      </c>
      <c r="B242" s="1"/>
      <c r="C242" s="14">
        <f>SUM(C225,C191,C173,C155,C121,C103,C85,C48,C29,C11,C66)</f>
        <v>586087</v>
      </c>
      <c r="D242" s="4"/>
    </row>
    <row r="243" spans="1:4" ht="15.75">
      <c r="A243" s="37" t="s">
        <v>23</v>
      </c>
      <c r="B243" s="1"/>
      <c r="C243" s="14">
        <f>SUM(C226,C192,C174,C156,C122,C104,C86,C49,C30,C12,C67)</f>
        <v>152854</v>
      </c>
      <c r="D243" s="4"/>
    </row>
    <row r="244" spans="1:4" ht="15.75">
      <c r="A244" s="37" t="s">
        <v>24</v>
      </c>
      <c r="B244" s="1"/>
      <c r="C244" s="14">
        <f>SUM(C227,C193,C175,C157,C123,C105,C87,C50,C31,C13,C68)</f>
        <v>847374</v>
      </c>
      <c r="D244" s="4"/>
    </row>
    <row r="245" spans="1:4" ht="15.75">
      <c r="A245" s="37" t="s">
        <v>25</v>
      </c>
      <c r="B245" s="1"/>
      <c r="C245" s="14">
        <f>SUM(C228,C194,C176,C158,C124,C106,C88,C51,C32,C14)</f>
        <v>6768342</v>
      </c>
      <c r="D245" s="4"/>
    </row>
    <row r="246" spans="1:4" ht="15.75">
      <c r="A246" s="46"/>
      <c r="B246" s="4" t="s">
        <v>10</v>
      </c>
      <c r="C246" s="14">
        <f>SUM(C229,C195,C177,C159,C125,C107,C89,C52,C33,C15)</f>
        <v>400000</v>
      </c>
      <c r="D246" s="4"/>
    </row>
    <row r="247" spans="1:4" ht="15.75">
      <c r="A247" s="46"/>
      <c r="B247" s="4" t="s">
        <v>11</v>
      </c>
      <c r="C247" s="14">
        <f>SUM(C230,C196,C178,C160,C126,C108,C90,C53,C34,C16,C213,C143)</f>
        <v>6368342</v>
      </c>
      <c r="D247" s="4"/>
    </row>
    <row r="248" spans="1:4" ht="15.75">
      <c r="A248" s="37" t="s">
        <v>26</v>
      </c>
      <c r="B248" s="1"/>
      <c r="C248" s="14">
        <f>SUM(C231,C197,C179,C161,C127,C109,C91,C54,C35,C17)</f>
        <v>0</v>
      </c>
      <c r="D248" s="4"/>
    </row>
    <row r="249" spans="1:4" ht="15.75">
      <c r="A249" s="37" t="s">
        <v>27</v>
      </c>
      <c r="B249" s="1"/>
      <c r="C249" s="14">
        <f>SUM(C232,C198,C180,C162,C128,C110,C92,C55,C36,C18)</f>
        <v>0</v>
      </c>
      <c r="D249" s="4"/>
    </row>
    <row r="250" spans="1:4" ht="15.75">
      <c r="A250" s="37" t="s">
        <v>28</v>
      </c>
      <c r="B250" s="1"/>
      <c r="C250" s="14">
        <f>SUM(C233,C199,C181,C163,C129,C111,C93,C56,C37,C19,C216,C146)</f>
        <v>4221665</v>
      </c>
      <c r="D250" s="4"/>
    </row>
    <row r="251" spans="1:4" ht="15.75">
      <c r="A251" s="37" t="s">
        <v>29</v>
      </c>
      <c r="B251" s="1"/>
      <c r="C251" s="14">
        <f>SUM(C234,C200,C182,C164,C130,C112,C94,C57,C38,C20)</f>
        <v>1159</v>
      </c>
      <c r="D251" s="4"/>
    </row>
    <row r="252" spans="1:4" ht="15.75">
      <c r="A252" s="37" t="s">
        <v>30</v>
      </c>
      <c r="B252" s="1"/>
      <c r="C252" s="14">
        <f>SUM(C39)</f>
        <v>1048669</v>
      </c>
      <c r="D252" s="4"/>
    </row>
    <row r="253" spans="1:4" ht="15.75">
      <c r="A253" s="37"/>
      <c r="B253" s="4" t="s">
        <v>65</v>
      </c>
      <c r="C253" s="14">
        <f>SUM(C40)</f>
        <v>28669</v>
      </c>
      <c r="D253" s="4"/>
    </row>
    <row r="254" spans="1:4" ht="15.75">
      <c r="A254" s="46"/>
      <c r="B254" s="4" t="s">
        <v>11</v>
      </c>
      <c r="C254" s="14">
        <f>SUM(C41)</f>
        <v>1020000</v>
      </c>
      <c r="D254" s="4"/>
    </row>
    <row r="255" spans="1:4" ht="15.75">
      <c r="A255" s="49" t="s">
        <v>52</v>
      </c>
      <c r="B255" s="2"/>
      <c r="C255" s="7">
        <f>C242+C243+C244+C245+C248+C249+C250+C251+C252</f>
        <v>13626150</v>
      </c>
      <c r="D255" s="5"/>
    </row>
    <row r="256" spans="1:4" ht="16.5" thickBot="1">
      <c r="A256" s="46"/>
      <c r="B256" s="1"/>
      <c r="C256" s="13"/>
      <c r="D256" s="4"/>
    </row>
    <row r="257" spans="1:4" ht="19.5" thickBot="1">
      <c r="A257" s="39" t="s">
        <v>42</v>
      </c>
      <c r="B257" s="39"/>
      <c r="C257" s="18">
        <f>SUM(C237,C203,C185,C167,C133,C115,C97,C61,C42,C23,C220,C150,C79)</f>
        <v>13626150</v>
      </c>
      <c r="D257" s="41"/>
    </row>
    <row r="259" spans="1:4" ht="15.75">
      <c r="A259" s="17"/>
      <c r="B259" s="4"/>
      <c r="C259" s="14"/>
      <c r="D259" s="4"/>
    </row>
  </sheetData>
  <sheetProtection/>
  <mergeCells count="1">
    <mergeCell ref="A8:B8"/>
  </mergeCells>
  <printOptions/>
  <pageMargins left="1.0236220472440944" right="0.2362204724409449" top="0.8267716535433072" bottom="0.3937007874015748" header="0.31496062992125984" footer="0.2755905511811024"/>
  <pageSetup firstPageNumber="6" useFirstPageNumber="1" horizontalDpi="600" verticalDpi="600" orientation="portrait" paperSize="9" scale="70" r:id="rId1"/>
  <headerFooter alignWithMargins="0">
    <oddHeader>&amp;R&amp;14&amp;XA költségvetési rendelettervezet 10. számú melléklete</oddHeader>
  </headerFooter>
  <rowBreaks count="4" manualBreakCount="4">
    <brk id="61" max="255" man="1"/>
    <brk id="115" max="255" man="1"/>
    <brk id="167" max="255" man="1"/>
    <brk id="2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987"/>
  <sheetViews>
    <sheetView zoomScale="75" zoomScaleNormal="75" zoomScaleSheetLayoutView="100" workbookViewId="0" topLeftCell="A34">
      <selection activeCell="C45" sqref="C45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5" width="9" style="28" customWidth="1"/>
    <col min="6" max="6" width="8.09765625" style="9" customWidth="1"/>
    <col min="7" max="16384" width="9" style="9" customWidth="1"/>
  </cols>
  <sheetData>
    <row r="1" spans="1:4" ht="18.75">
      <c r="A1" s="8" t="s">
        <v>0</v>
      </c>
      <c r="B1" s="8"/>
      <c r="C1" s="8"/>
      <c r="D1" s="27"/>
    </row>
    <row r="2" spans="1:4" ht="18.75">
      <c r="A2" s="8" t="s">
        <v>95</v>
      </c>
      <c r="B2" s="8"/>
      <c r="C2" s="8"/>
      <c r="D2" s="27"/>
    </row>
    <row r="3" spans="1:5" ht="18.75">
      <c r="A3" s="8" t="s">
        <v>1</v>
      </c>
      <c r="B3" s="8"/>
      <c r="C3" s="8"/>
      <c r="D3" s="27"/>
      <c r="E3" s="29"/>
    </row>
    <row r="4" ht="15.75">
      <c r="E4" s="30"/>
    </row>
    <row r="5" spans="1:5" ht="18.75">
      <c r="A5" s="31"/>
      <c r="D5" s="32" t="s">
        <v>2</v>
      </c>
      <c r="E5" s="29"/>
    </row>
    <row r="6" spans="1:5" ht="18.75">
      <c r="A6" s="33" t="s">
        <v>3</v>
      </c>
      <c r="B6" s="34"/>
      <c r="C6" s="10" t="s">
        <v>46</v>
      </c>
      <c r="D6" s="10"/>
      <c r="E6" s="29"/>
    </row>
    <row r="7" spans="1:5" ht="18.75">
      <c r="A7" s="35"/>
      <c r="B7" s="11"/>
      <c r="C7" s="11"/>
      <c r="D7" s="11"/>
      <c r="E7" s="29"/>
    </row>
    <row r="8" spans="1:5" s="17" customFormat="1" ht="12.75">
      <c r="A8" s="25" t="s">
        <v>96</v>
      </c>
      <c r="B8" s="6"/>
      <c r="C8" s="6"/>
      <c r="D8" s="6"/>
      <c r="E8" s="36"/>
    </row>
    <row r="9" spans="1:5" s="17" customFormat="1" ht="12.75">
      <c r="A9" s="3"/>
      <c r="B9" s="3" t="s">
        <v>97</v>
      </c>
      <c r="C9" s="12"/>
      <c r="D9" s="16"/>
      <c r="E9" s="36"/>
    </row>
    <row r="10" spans="1:5" s="17" customFormat="1" ht="12.75">
      <c r="A10" s="1"/>
      <c r="B10" s="1"/>
      <c r="C10" s="13"/>
      <c r="D10" s="4"/>
      <c r="E10" s="36"/>
    </row>
    <row r="11" spans="1:5" s="17" customFormat="1" ht="12.75">
      <c r="A11" s="4" t="s">
        <v>6</v>
      </c>
      <c r="B11" s="4"/>
      <c r="C11" s="14">
        <v>28669</v>
      </c>
      <c r="D11" s="4"/>
      <c r="E11" s="36"/>
    </row>
    <row r="12" spans="1:5" s="17" customFormat="1" ht="12.75">
      <c r="A12" s="4" t="s">
        <v>7</v>
      </c>
      <c r="B12" s="4"/>
      <c r="C12" s="14"/>
      <c r="D12" s="4"/>
      <c r="E12" s="36"/>
    </row>
    <row r="13" spans="1:5" s="17" customFormat="1" ht="12.75">
      <c r="A13" s="4" t="s">
        <v>8</v>
      </c>
      <c r="B13" s="4"/>
      <c r="C13" s="14"/>
      <c r="D13" s="4"/>
      <c r="E13" s="36"/>
    </row>
    <row r="14" spans="1:5" s="17" customFormat="1" ht="12.75">
      <c r="A14" s="4" t="s">
        <v>9</v>
      </c>
      <c r="B14" s="4" t="s">
        <v>10</v>
      </c>
      <c r="C14" s="14"/>
      <c r="D14" s="4"/>
      <c r="E14" s="36"/>
    </row>
    <row r="15" spans="1:5" s="17" customFormat="1" ht="12.75">
      <c r="A15" s="4"/>
      <c r="B15" s="4" t="s">
        <v>11</v>
      </c>
      <c r="C15" s="14"/>
      <c r="D15" s="4"/>
      <c r="E15" s="36"/>
    </row>
    <row r="16" spans="1:5" s="17" customFormat="1" ht="12.75">
      <c r="A16" s="4" t="s">
        <v>12</v>
      </c>
      <c r="B16" s="4"/>
      <c r="C16" s="14"/>
      <c r="D16" s="4"/>
      <c r="E16" s="36"/>
    </row>
    <row r="17" spans="1:5" s="17" customFormat="1" ht="12.75">
      <c r="A17" s="4" t="s">
        <v>13</v>
      </c>
      <c r="B17" s="4"/>
      <c r="C17" s="14"/>
      <c r="D17" s="4"/>
      <c r="E17" s="36"/>
    </row>
    <row r="18" spans="1:5" s="17" customFormat="1" ht="12.75">
      <c r="A18" s="4"/>
      <c r="B18" s="4" t="s">
        <v>10</v>
      </c>
      <c r="C18" s="14"/>
      <c r="D18" s="4"/>
      <c r="E18" s="36"/>
    </row>
    <row r="19" spans="1:5" s="17" customFormat="1" ht="12.75">
      <c r="A19" s="4"/>
      <c r="B19" s="4" t="s">
        <v>11</v>
      </c>
      <c r="C19" s="14"/>
      <c r="D19" s="4"/>
      <c r="E19" s="36"/>
    </row>
    <row r="20" spans="1:5" s="17" customFormat="1" ht="12.75">
      <c r="A20" s="4" t="s">
        <v>14</v>
      </c>
      <c r="B20" s="4"/>
      <c r="C20" s="14"/>
      <c r="D20" s="4"/>
      <c r="E20" s="36"/>
    </row>
    <row r="21" spans="1:5" s="17" customFormat="1" ht="12.75">
      <c r="A21" s="4" t="s">
        <v>15</v>
      </c>
      <c r="B21" s="4"/>
      <c r="C21" s="14"/>
      <c r="D21" s="4"/>
      <c r="E21" s="36"/>
    </row>
    <row r="22" spans="1:5" s="17" customFormat="1" ht="12.75">
      <c r="A22" s="4" t="s">
        <v>16</v>
      </c>
      <c r="B22" s="4"/>
      <c r="C22" s="14"/>
      <c r="D22" s="4"/>
      <c r="E22" s="36"/>
    </row>
    <row r="23" spans="1:5" s="17" customFormat="1" ht="12.75">
      <c r="A23" s="4"/>
      <c r="B23" s="4" t="s">
        <v>10</v>
      </c>
      <c r="C23" s="14"/>
      <c r="D23" s="4"/>
      <c r="E23" s="36"/>
    </row>
    <row r="24" spans="1:5" s="17" customFormat="1" ht="12.75">
      <c r="A24" s="4"/>
      <c r="B24" s="4" t="s">
        <v>11</v>
      </c>
      <c r="C24" s="14"/>
      <c r="D24" s="4"/>
      <c r="E24" s="36"/>
    </row>
    <row r="25" spans="1:5" s="17" customFormat="1" ht="12.75">
      <c r="A25" s="2" t="s">
        <v>98</v>
      </c>
      <c r="B25" s="2"/>
      <c r="C25" s="7">
        <f>SUM(C11:C24)</f>
        <v>28669</v>
      </c>
      <c r="D25" s="5"/>
      <c r="E25" s="36"/>
    </row>
    <row r="26" spans="1:5" s="17" customFormat="1" ht="12.75">
      <c r="A26" s="1"/>
      <c r="B26" s="1"/>
      <c r="C26" s="13"/>
      <c r="D26" s="4"/>
      <c r="E26" s="36"/>
    </row>
    <row r="27" spans="1:5" s="17" customFormat="1" ht="12.75">
      <c r="A27" s="1"/>
      <c r="B27" s="1"/>
      <c r="C27" s="12" t="s">
        <v>76</v>
      </c>
      <c r="D27" s="16"/>
      <c r="E27" s="36"/>
    </row>
    <row r="28" spans="1:5" ht="18.75">
      <c r="A28" s="25" t="s">
        <v>99</v>
      </c>
      <c r="B28" s="6"/>
      <c r="C28" s="4"/>
      <c r="D28" s="4"/>
      <c r="E28" s="29"/>
    </row>
    <row r="29" spans="1:5" ht="15.75" customHeight="1">
      <c r="A29" s="3"/>
      <c r="B29" s="3" t="s">
        <v>100</v>
      </c>
      <c r="C29" s="16"/>
      <c r="D29" s="16"/>
      <c r="E29" s="29"/>
    </row>
    <row r="30" spans="1:5" ht="18.75">
      <c r="A30" s="4"/>
      <c r="B30" s="4"/>
      <c r="C30" s="4"/>
      <c r="D30" s="4"/>
      <c r="E30" s="29"/>
    </row>
    <row r="31" spans="1:5" s="17" customFormat="1" ht="12.75">
      <c r="A31" s="4" t="s">
        <v>6</v>
      </c>
      <c r="B31" s="4"/>
      <c r="C31" s="14">
        <v>196949</v>
      </c>
      <c r="D31" s="4"/>
      <c r="E31" s="36"/>
    </row>
    <row r="32" spans="1:5" s="17" customFormat="1" ht="12.75">
      <c r="A32" s="4" t="s">
        <v>7</v>
      </c>
      <c r="B32" s="4"/>
      <c r="C32" s="14"/>
      <c r="D32" s="4"/>
      <c r="E32" s="36"/>
    </row>
    <row r="33" spans="1:5" s="17" customFormat="1" ht="12.75">
      <c r="A33" s="4" t="s">
        <v>8</v>
      </c>
      <c r="B33" s="4"/>
      <c r="C33" s="14"/>
      <c r="D33" s="4"/>
      <c r="E33" s="36"/>
    </row>
    <row r="34" spans="1:5" s="17" customFormat="1" ht="12.75">
      <c r="A34" s="4" t="s">
        <v>9</v>
      </c>
      <c r="B34" s="4" t="s">
        <v>10</v>
      </c>
      <c r="C34" s="14"/>
      <c r="D34" s="4"/>
      <c r="E34" s="36"/>
    </row>
    <row r="35" spans="1:5" s="17" customFormat="1" ht="12.75">
      <c r="A35" s="4"/>
      <c r="B35" s="4" t="s">
        <v>11</v>
      </c>
      <c r="C35" s="14"/>
      <c r="D35" s="4"/>
      <c r="E35" s="36"/>
    </row>
    <row r="36" spans="1:5" s="17" customFormat="1" ht="12.75">
      <c r="A36" s="4" t="s">
        <v>12</v>
      </c>
      <c r="B36" s="4"/>
      <c r="C36" s="14"/>
      <c r="D36" s="4"/>
      <c r="E36" s="36"/>
    </row>
    <row r="37" spans="1:5" s="17" customFormat="1" ht="12.75">
      <c r="A37" s="4" t="s">
        <v>13</v>
      </c>
      <c r="B37" s="4"/>
      <c r="C37" s="14"/>
      <c r="D37" s="4"/>
      <c r="E37" s="36"/>
    </row>
    <row r="38" spans="1:5" s="17" customFormat="1" ht="12.75">
      <c r="A38" s="4"/>
      <c r="B38" s="4" t="s">
        <v>10</v>
      </c>
      <c r="C38" s="14">
        <v>29683</v>
      </c>
      <c r="D38" s="4"/>
      <c r="E38" s="36"/>
    </row>
    <row r="39" spans="1:5" s="17" customFormat="1" ht="12.75">
      <c r="A39" s="4"/>
      <c r="B39" s="4" t="s">
        <v>11</v>
      </c>
      <c r="C39" s="14">
        <f>528600-157482+15000</f>
        <v>386118</v>
      </c>
      <c r="D39" s="4"/>
      <c r="E39" s="36"/>
    </row>
    <row r="40" spans="1:5" s="17" customFormat="1" ht="12.75">
      <c r="A40" s="4" t="s">
        <v>14</v>
      </c>
      <c r="B40" s="4"/>
      <c r="C40" s="14"/>
      <c r="D40" s="4"/>
      <c r="E40" s="36"/>
    </row>
    <row r="41" spans="1:5" s="17" customFormat="1" ht="12.75">
      <c r="A41" s="4" t="s">
        <v>47</v>
      </c>
      <c r="B41" s="4"/>
      <c r="C41" s="14">
        <v>1840000</v>
      </c>
      <c r="D41" s="4"/>
      <c r="E41" s="36"/>
    </row>
    <row r="42" spans="1:5" s="17" customFormat="1" ht="12.75">
      <c r="A42" s="4" t="s">
        <v>16</v>
      </c>
      <c r="B42" s="4"/>
      <c r="C42" s="14"/>
      <c r="D42" s="4"/>
      <c r="E42" s="36"/>
    </row>
    <row r="43" spans="1:5" s="17" customFormat="1" ht="12.75">
      <c r="A43" s="4"/>
      <c r="B43" s="4" t="s">
        <v>10</v>
      </c>
      <c r="C43" s="14">
        <f>2927185+4000+35775+20000+1208+555538+12500+80000</f>
        <v>3636206</v>
      </c>
      <c r="D43" s="4"/>
      <c r="E43" s="36"/>
    </row>
    <row r="44" spans="1:5" s="17" customFormat="1" ht="12.75">
      <c r="A44" s="4"/>
      <c r="B44" s="4" t="s">
        <v>11</v>
      </c>
      <c r="C44" s="14">
        <f>475558+150+6000+12000+14350+100+30000</f>
        <v>538158</v>
      </c>
      <c r="D44" s="4"/>
      <c r="E44" s="36"/>
    </row>
    <row r="45" spans="1:5" s="17" customFormat="1" ht="12.75">
      <c r="A45" s="2" t="s">
        <v>101</v>
      </c>
      <c r="B45" s="2"/>
      <c r="C45" s="7">
        <f>SUM(C31:C44)</f>
        <v>6627114</v>
      </c>
      <c r="D45" s="5"/>
      <c r="E45" s="36"/>
    </row>
    <row r="46" spans="1:5" s="17" customFormat="1" ht="12.75">
      <c r="A46" s="1"/>
      <c r="B46" s="1"/>
      <c r="C46" s="13"/>
      <c r="D46" s="4"/>
      <c r="E46" s="36"/>
    </row>
    <row r="47" spans="1:5" s="17" customFormat="1" ht="12.75">
      <c r="A47" s="1"/>
      <c r="B47" s="1"/>
      <c r="C47" s="12"/>
      <c r="D47" s="16"/>
      <c r="E47" s="36"/>
    </row>
    <row r="48" spans="1:5" s="17" customFormat="1" ht="12.75">
      <c r="A48" s="25" t="s">
        <v>102</v>
      </c>
      <c r="B48" s="6"/>
      <c r="C48" s="4"/>
      <c r="D48" s="4"/>
      <c r="E48" s="36"/>
    </row>
    <row r="49" spans="1:5" s="17" customFormat="1" ht="12.75">
      <c r="A49" s="3"/>
      <c r="B49" s="3" t="s">
        <v>71</v>
      </c>
      <c r="C49" s="16"/>
      <c r="D49" s="16"/>
      <c r="E49" s="36"/>
    </row>
    <row r="50" spans="1:5" s="17" customFormat="1" ht="12.75">
      <c r="A50" s="4"/>
      <c r="B50" s="4"/>
      <c r="C50" s="4"/>
      <c r="D50" s="4"/>
      <c r="E50" s="36"/>
    </row>
    <row r="51" spans="1:5" s="17" customFormat="1" ht="12.75">
      <c r="A51" s="4" t="s">
        <v>6</v>
      </c>
      <c r="B51" s="4"/>
      <c r="C51" s="14"/>
      <c r="D51" s="4"/>
      <c r="E51" s="36"/>
    </row>
    <row r="52" spans="1:5" s="17" customFormat="1" ht="12.75">
      <c r="A52" s="4" t="s">
        <v>7</v>
      </c>
      <c r="B52" s="4"/>
      <c r="C52" s="14"/>
      <c r="D52" s="4"/>
      <c r="E52" s="36"/>
    </row>
    <row r="53" spans="1:5" s="17" customFormat="1" ht="12.75">
      <c r="A53" s="4" t="s">
        <v>8</v>
      </c>
      <c r="B53" s="4"/>
      <c r="C53" s="14"/>
      <c r="D53" s="4"/>
      <c r="E53" s="36"/>
    </row>
    <row r="54" spans="1:5" s="17" customFormat="1" ht="12.75">
      <c r="A54" s="4" t="s">
        <v>9</v>
      </c>
      <c r="B54" s="4" t="s">
        <v>10</v>
      </c>
      <c r="C54" s="14"/>
      <c r="D54" s="4"/>
      <c r="E54" s="36"/>
    </row>
    <row r="55" spans="1:5" s="17" customFormat="1" ht="12.75">
      <c r="A55" s="4"/>
      <c r="B55" s="4" t="s">
        <v>11</v>
      </c>
      <c r="C55" s="14"/>
      <c r="D55" s="4"/>
      <c r="E55" s="36"/>
    </row>
    <row r="56" spans="1:5" s="17" customFormat="1" ht="12.75">
      <c r="A56" s="4" t="s">
        <v>12</v>
      </c>
      <c r="B56" s="4"/>
      <c r="C56" s="14"/>
      <c r="D56" s="4"/>
      <c r="E56" s="36"/>
    </row>
    <row r="57" spans="1:5" s="17" customFormat="1" ht="12.75">
      <c r="A57" s="4" t="s">
        <v>13</v>
      </c>
      <c r="B57" s="4"/>
      <c r="C57" s="14"/>
      <c r="D57" s="4"/>
      <c r="E57" s="36"/>
    </row>
    <row r="58" spans="1:5" s="17" customFormat="1" ht="12.75">
      <c r="A58" s="4"/>
      <c r="B58" s="4" t="s">
        <v>10</v>
      </c>
      <c r="C58" s="14"/>
      <c r="D58" s="4"/>
      <c r="E58" s="36"/>
    </row>
    <row r="59" spans="1:5" s="17" customFormat="1" ht="12.75">
      <c r="A59" s="4"/>
      <c r="B59" s="4" t="s">
        <v>11</v>
      </c>
      <c r="C59" s="14">
        <v>2961</v>
      </c>
      <c r="D59" s="4"/>
      <c r="E59" s="36"/>
    </row>
    <row r="60" spans="1:5" s="17" customFormat="1" ht="12.75">
      <c r="A60" s="4" t="s">
        <v>14</v>
      </c>
      <c r="B60" s="4"/>
      <c r="C60" s="14"/>
      <c r="D60" s="4"/>
      <c r="E60" s="36"/>
    </row>
    <row r="61" spans="1:5" s="17" customFormat="1" ht="12.75">
      <c r="A61" s="4" t="s">
        <v>47</v>
      </c>
      <c r="B61" s="4"/>
      <c r="C61" s="14"/>
      <c r="D61" s="4"/>
      <c r="E61" s="36"/>
    </row>
    <row r="62" spans="1:5" s="17" customFormat="1" ht="12.75">
      <c r="A62" s="4" t="s">
        <v>16</v>
      </c>
      <c r="B62" s="4"/>
      <c r="C62" s="14"/>
      <c r="D62" s="4"/>
      <c r="E62" s="36"/>
    </row>
    <row r="63" spans="1:5" s="17" customFormat="1" ht="12.75">
      <c r="A63" s="4"/>
      <c r="B63" s="4" t="s">
        <v>10</v>
      </c>
      <c r="C63" s="14"/>
      <c r="D63" s="4"/>
      <c r="E63" s="36"/>
    </row>
    <row r="64" spans="1:5" s="17" customFormat="1" ht="12.75">
      <c r="A64" s="4"/>
      <c r="B64" s="4" t="s">
        <v>11</v>
      </c>
      <c r="C64" s="14"/>
      <c r="D64" s="4"/>
      <c r="E64" s="36"/>
    </row>
    <row r="65" spans="1:5" s="17" customFormat="1" ht="12.75">
      <c r="A65" s="2" t="s">
        <v>103</v>
      </c>
      <c r="B65" s="2"/>
      <c r="C65" s="7">
        <f>SUM(C51:C64)</f>
        <v>2961</v>
      </c>
      <c r="D65" s="5"/>
      <c r="E65" s="36"/>
    </row>
    <row r="66" spans="1:5" s="17" customFormat="1" ht="12.75">
      <c r="A66" s="25"/>
      <c r="B66" s="25"/>
      <c r="C66" s="15"/>
      <c r="D66" s="6"/>
      <c r="E66" s="36"/>
    </row>
    <row r="67" spans="1:5" s="17" customFormat="1" ht="12.75">
      <c r="A67" s="25" t="s">
        <v>104</v>
      </c>
      <c r="B67" s="6"/>
      <c r="C67" s="6"/>
      <c r="D67" s="6"/>
      <c r="E67" s="36"/>
    </row>
    <row r="68" spans="1:5" s="17" customFormat="1" ht="12.75">
      <c r="A68" s="3"/>
      <c r="B68" s="3" t="s">
        <v>105</v>
      </c>
      <c r="C68" s="16"/>
      <c r="D68" s="16"/>
      <c r="E68" s="36"/>
    </row>
    <row r="69" spans="1:5" s="17" customFormat="1" ht="12.75">
      <c r="A69" s="4"/>
      <c r="B69" s="4"/>
      <c r="C69" s="4"/>
      <c r="D69" s="4"/>
      <c r="E69" s="36"/>
    </row>
    <row r="70" spans="1:5" s="17" customFormat="1" ht="12.75">
      <c r="A70" s="4" t="s">
        <v>6</v>
      </c>
      <c r="B70" s="4"/>
      <c r="C70" s="14"/>
      <c r="D70" s="4"/>
      <c r="E70" s="36"/>
    </row>
    <row r="71" spans="1:5" s="17" customFormat="1" ht="12.75">
      <c r="A71" s="4" t="s">
        <v>7</v>
      </c>
      <c r="B71" s="4"/>
      <c r="C71" s="14"/>
      <c r="D71" s="4"/>
      <c r="E71" s="36"/>
    </row>
    <row r="72" spans="1:5" s="17" customFormat="1" ht="12.75">
      <c r="A72" s="4" t="s">
        <v>8</v>
      </c>
      <c r="B72" s="4"/>
      <c r="C72" s="14"/>
      <c r="D72" s="4"/>
      <c r="E72" s="36"/>
    </row>
    <row r="73" spans="1:5" s="17" customFormat="1" ht="12.75">
      <c r="A73" s="4" t="s">
        <v>9</v>
      </c>
      <c r="B73" s="4" t="s">
        <v>10</v>
      </c>
      <c r="C73" s="14"/>
      <c r="D73" s="4"/>
      <c r="E73" s="36"/>
    </row>
    <row r="74" spans="1:5" s="17" customFormat="1" ht="12.75">
      <c r="A74" s="4"/>
      <c r="B74" s="4" t="s">
        <v>11</v>
      </c>
      <c r="C74" s="14"/>
      <c r="D74" s="4"/>
      <c r="E74" s="36"/>
    </row>
    <row r="75" spans="1:5" s="17" customFormat="1" ht="12.75">
      <c r="A75" s="4" t="s">
        <v>12</v>
      </c>
      <c r="B75" s="4"/>
      <c r="C75" s="14"/>
      <c r="D75" s="4"/>
      <c r="E75" s="36"/>
    </row>
    <row r="76" spans="1:5" s="17" customFormat="1" ht="12.75">
      <c r="A76" s="4" t="s">
        <v>13</v>
      </c>
      <c r="B76" s="4"/>
      <c r="C76" s="14"/>
      <c r="D76" s="4"/>
      <c r="E76" s="36"/>
    </row>
    <row r="77" spans="1:5" s="17" customFormat="1" ht="12.75">
      <c r="A77" s="4"/>
      <c r="B77" s="4" t="s">
        <v>10</v>
      </c>
      <c r="C77" s="14"/>
      <c r="D77" s="4"/>
      <c r="E77" s="36"/>
    </row>
    <row r="78" spans="1:5" s="17" customFormat="1" ht="12.75">
      <c r="A78" s="4"/>
      <c r="B78" s="4" t="s">
        <v>11</v>
      </c>
      <c r="C78" s="14"/>
      <c r="D78" s="4"/>
      <c r="E78" s="36"/>
    </row>
    <row r="79" spans="1:5" s="17" customFormat="1" ht="12.75">
      <c r="A79" s="4" t="s">
        <v>14</v>
      </c>
      <c r="B79" s="4"/>
      <c r="C79" s="14"/>
      <c r="D79" s="4"/>
      <c r="E79" s="36"/>
    </row>
    <row r="80" spans="1:5" s="17" customFormat="1" ht="12.75">
      <c r="A80" s="4" t="s">
        <v>47</v>
      </c>
      <c r="B80" s="4"/>
      <c r="C80" s="14"/>
      <c r="D80" s="4"/>
      <c r="E80" s="36"/>
    </row>
    <row r="81" spans="1:5" s="17" customFormat="1" ht="12.75">
      <c r="A81" s="4" t="s">
        <v>16</v>
      </c>
      <c r="B81" s="4"/>
      <c r="C81" s="14"/>
      <c r="D81" s="4"/>
      <c r="E81" s="36"/>
    </row>
    <row r="82" spans="1:5" s="17" customFormat="1" ht="12.75">
      <c r="A82" s="4"/>
      <c r="B82" s="4" t="s">
        <v>10</v>
      </c>
      <c r="C82" s="14"/>
      <c r="D82" s="4"/>
      <c r="E82" s="36"/>
    </row>
    <row r="83" spans="1:5" s="17" customFormat="1" ht="12.75">
      <c r="A83" s="4"/>
      <c r="B83" s="4" t="s">
        <v>11</v>
      </c>
      <c r="C83" s="14"/>
      <c r="D83" s="4"/>
      <c r="E83" s="36"/>
    </row>
    <row r="84" spans="1:5" s="17" customFormat="1" ht="12.75">
      <c r="A84" s="2" t="s">
        <v>106</v>
      </c>
      <c r="B84" s="2"/>
      <c r="C84" s="7">
        <f>SUM(C70:C83)</f>
        <v>0</v>
      </c>
      <c r="D84" s="5"/>
      <c r="E84" s="36"/>
    </row>
    <row r="85" spans="1:5" s="17" customFormat="1" ht="12.75">
      <c r="A85" s="25"/>
      <c r="B85" s="25"/>
      <c r="C85" s="15"/>
      <c r="D85" s="6"/>
      <c r="E85" s="36"/>
    </row>
    <row r="86" spans="1:5" s="17" customFormat="1" ht="12.75">
      <c r="A86" s="1"/>
      <c r="B86" s="1"/>
      <c r="C86" s="13"/>
      <c r="D86" s="4"/>
      <c r="E86" s="36"/>
    </row>
    <row r="87" spans="1:5" s="17" customFormat="1" ht="12.75">
      <c r="A87" s="25" t="s">
        <v>107</v>
      </c>
      <c r="B87" s="6"/>
      <c r="C87" s="6"/>
      <c r="D87" s="6"/>
      <c r="E87" s="36"/>
    </row>
    <row r="88" spans="1:5" s="17" customFormat="1" ht="15.75">
      <c r="A88" s="3"/>
      <c r="B88" s="26" t="s">
        <v>109</v>
      </c>
      <c r="C88" s="16"/>
      <c r="D88" s="16"/>
      <c r="E88" s="36"/>
    </row>
    <row r="89" spans="1:5" s="17" customFormat="1" ht="12.75">
      <c r="A89" s="4"/>
      <c r="B89" s="4"/>
      <c r="C89" s="4"/>
      <c r="D89" s="4"/>
      <c r="E89" s="36"/>
    </row>
    <row r="90" spans="1:5" s="17" customFormat="1" ht="12.75">
      <c r="A90" s="4" t="s">
        <v>6</v>
      </c>
      <c r="B90" s="4"/>
      <c r="C90" s="14"/>
      <c r="D90" s="4"/>
      <c r="E90" s="36"/>
    </row>
    <row r="91" spans="1:5" s="17" customFormat="1" ht="12.75">
      <c r="A91" s="4" t="s">
        <v>7</v>
      </c>
      <c r="B91" s="4"/>
      <c r="C91" s="14"/>
      <c r="D91" s="4"/>
      <c r="E91" s="36"/>
    </row>
    <row r="92" spans="1:5" s="17" customFormat="1" ht="12.75">
      <c r="A92" s="4" t="s">
        <v>8</v>
      </c>
      <c r="B92" s="4"/>
      <c r="C92" s="14"/>
      <c r="D92" s="4"/>
      <c r="E92" s="36"/>
    </row>
    <row r="93" spans="1:5" s="17" customFormat="1" ht="12.75">
      <c r="A93" s="4" t="s">
        <v>9</v>
      </c>
      <c r="B93" s="4" t="s">
        <v>10</v>
      </c>
      <c r="C93" s="14"/>
      <c r="D93" s="4"/>
      <c r="E93" s="36"/>
    </row>
    <row r="94" spans="1:5" s="17" customFormat="1" ht="12.75">
      <c r="A94" s="4"/>
      <c r="B94" s="4" t="s">
        <v>11</v>
      </c>
      <c r="C94" s="14"/>
      <c r="D94" s="4"/>
      <c r="E94" s="36"/>
    </row>
    <row r="95" spans="1:5" s="17" customFormat="1" ht="12.75">
      <c r="A95" s="4" t="s">
        <v>12</v>
      </c>
      <c r="B95" s="4"/>
      <c r="C95" s="14"/>
      <c r="D95" s="4"/>
      <c r="E95" s="36"/>
    </row>
    <row r="96" spans="1:5" s="17" customFormat="1" ht="15" customHeight="1">
      <c r="A96" s="4" t="s">
        <v>13</v>
      </c>
      <c r="B96" s="4"/>
      <c r="C96" s="14"/>
      <c r="D96" s="4"/>
      <c r="E96" s="36"/>
    </row>
    <row r="97" spans="1:5" s="17" customFormat="1" ht="10.5" customHeight="1">
      <c r="A97" s="4"/>
      <c r="B97" s="4" t="s">
        <v>10</v>
      </c>
      <c r="C97" s="14"/>
      <c r="D97" s="4"/>
      <c r="E97" s="36"/>
    </row>
    <row r="98" spans="1:5" s="17" customFormat="1" ht="17.25" customHeight="1">
      <c r="A98" s="4"/>
      <c r="B98" s="4" t="s">
        <v>11</v>
      </c>
      <c r="C98" s="14"/>
      <c r="D98" s="4"/>
      <c r="E98" s="36"/>
    </row>
    <row r="99" spans="1:5" s="17" customFormat="1" ht="15" customHeight="1">
      <c r="A99" s="4" t="s">
        <v>14</v>
      </c>
      <c r="B99" s="4"/>
      <c r="C99" s="14"/>
      <c r="D99" s="4"/>
      <c r="E99" s="36"/>
    </row>
    <row r="100" spans="1:5" s="17" customFormat="1" ht="15" customHeight="1">
      <c r="A100" s="4" t="s">
        <v>15</v>
      </c>
      <c r="B100" s="4"/>
      <c r="C100" s="14"/>
      <c r="D100" s="4"/>
      <c r="E100" s="36"/>
    </row>
    <row r="101" spans="1:5" s="17" customFormat="1" ht="15" customHeight="1">
      <c r="A101" s="4" t="s">
        <v>16</v>
      </c>
      <c r="B101" s="4"/>
      <c r="C101" s="14"/>
      <c r="D101" s="4"/>
      <c r="E101" s="36"/>
    </row>
    <row r="102" spans="1:5" s="17" customFormat="1" ht="15" customHeight="1">
      <c r="A102" s="4"/>
      <c r="B102" s="4" t="s">
        <v>10</v>
      </c>
      <c r="C102" s="14"/>
      <c r="D102" s="4"/>
      <c r="E102" s="36"/>
    </row>
    <row r="103" spans="1:5" s="17" customFormat="1" ht="15" customHeight="1">
      <c r="A103" s="4"/>
      <c r="B103" s="4" t="s">
        <v>11</v>
      </c>
      <c r="C103" s="14"/>
      <c r="D103" s="4"/>
      <c r="E103" s="36"/>
    </row>
    <row r="104" spans="1:5" s="17" customFormat="1" ht="15" customHeight="1">
      <c r="A104" s="2" t="s">
        <v>108</v>
      </c>
      <c r="B104" s="2"/>
      <c r="C104" s="7">
        <f>SUM(C90:C103)</f>
        <v>0</v>
      </c>
      <c r="D104" s="5"/>
      <c r="E104" s="36"/>
    </row>
    <row r="105" spans="1:5" s="17" customFormat="1" ht="15" customHeight="1">
      <c r="A105" s="1"/>
      <c r="B105" s="1"/>
      <c r="C105" s="13"/>
      <c r="D105" s="4"/>
      <c r="E105" s="36"/>
    </row>
    <row r="106" spans="1:5" s="17" customFormat="1" ht="15" customHeight="1">
      <c r="A106" s="1"/>
      <c r="B106" s="1"/>
      <c r="C106" s="13"/>
      <c r="D106" s="4"/>
      <c r="E106" s="36"/>
    </row>
    <row r="107" spans="1:5" s="17" customFormat="1" ht="15" customHeight="1">
      <c r="A107" s="25" t="s">
        <v>110</v>
      </c>
      <c r="B107" s="6"/>
      <c r="C107" s="6"/>
      <c r="D107" s="6"/>
      <c r="E107" s="36"/>
    </row>
    <row r="108" spans="1:5" s="17" customFormat="1" ht="15" customHeight="1">
      <c r="A108" s="3"/>
      <c r="B108" s="3" t="s">
        <v>112</v>
      </c>
      <c r="C108" s="16"/>
      <c r="D108" s="16"/>
      <c r="E108" s="36"/>
    </row>
    <row r="109" spans="1:5" s="17" customFormat="1" ht="15" customHeight="1">
      <c r="A109" s="4"/>
      <c r="B109" s="4"/>
      <c r="C109" s="4"/>
      <c r="D109" s="4"/>
      <c r="E109" s="36"/>
    </row>
    <row r="110" spans="1:5" s="17" customFormat="1" ht="15" customHeight="1">
      <c r="A110" s="4" t="s">
        <v>6</v>
      </c>
      <c r="B110" s="4"/>
      <c r="C110" s="14"/>
      <c r="D110" s="4"/>
      <c r="E110" s="36"/>
    </row>
    <row r="111" spans="1:5" s="17" customFormat="1" ht="15" customHeight="1">
      <c r="A111" s="4" t="s">
        <v>7</v>
      </c>
      <c r="B111" s="4"/>
      <c r="C111" s="14"/>
      <c r="D111" s="4"/>
      <c r="E111" s="36"/>
    </row>
    <row r="112" spans="1:5" s="17" customFormat="1" ht="15" customHeight="1">
      <c r="A112" s="4" t="s">
        <v>8</v>
      </c>
      <c r="B112" s="4"/>
      <c r="C112" s="14"/>
      <c r="D112" s="4"/>
      <c r="E112" s="36"/>
    </row>
    <row r="113" spans="1:5" s="17" customFormat="1" ht="15" customHeight="1">
      <c r="A113" s="4" t="s">
        <v>9</v>
      </c>
      <c r="B113" s="4" t="s">
        <v>10</v>
      </c>
      <c r="C113" s="14"/>
      <c r="D113" s="4"/>
      <c r="E113" s="36"/>
    </row>
    <row r="114" spans="1:5" s="17" customFormat="1" ht="15" customHeight="1">
      <c r="A114" s="4"/>
      <c r="B114" s="4" t="s">
        <v>11</v>
      </c>
      <c r="C114" s="14"/>
      <c r="D114" s="4"/>
      <c r="E114" s="36"/>
    </row>
    <row r="115" spans="1:5" s="17" customFormat="1" ht="15" customHeight="1">
      <c r="A115" s="4" t="s">
        <v>12</v>
      </c>
      <c r="B115" s="4"/>
      <c r="C115" s="14"/>
      <c r="D115" s="4"/>
      <c r="E115" s="36"/>
    </row>
    <row r="116" spans="1:5" s="17" customFormat="1" ht="15" customHeight="1">
      <c r="A116" s="4" t="s">
        <v>13</v>
      </c>
      <c r="B116" s="4"/>
      <c r="C116" s="14"/>
      <c r="D116" s="4"/>
      <c r="E116" s="36"/>
    </row>
    <row r="117" spans="1:5" s="17" customFormat="1" ht="15" customHeight="1">
      <c r="A117" s="4"/>
      <c r="B117" s="4" t="s">
        <v>10</v>
      </c>
      <c r="C117" s="14"/>
      <c r="D117" s="4"/>
      <c r="E117" s="36"/>
    </row>
    <row r="118" spans="1:5" s="17" customFormat="1" ht="15.75" customHeight="1">
      <c r="A118" s="4"/>
      <c r="B118" s="4" t="s">
        <v>11</v>
      </c>
      <c r="C118" s="14">
        <v>15200</v>
      </c>
      <c r="D118" s="4"/>
      <c r="E118" s="36"/>
    </row>
    <row r="119" spans="1:5" s="17" customFormat="1" ht="15" customHeight="1">
      <c r="A119" s="4" t="s">
        <v>14</v>
      </c>
      <c r="B119" s="4"/>
      <c r="C119" s="14"/>
      <c r="D119" s="4"/>
      <c r="E119" s="36"/>
    </row>
    <row r="120" spans="1:5" s="17" customFormat="1" ht="15" customHeight="1">
      <c r="A120" s="4" t="s">
        <v>15</v>
      </c>
      <c r="B120" s="4"/>
      <c r="C120" s="14"/>
      <c r="D120" s="4"/>
      <c r="E120" s="36"/>
    </row>
    <row r="121" spans="1:5" s="17" customFormat="1" ht="15" customHeight="1">
      <c r="A121" s="4" t="s">
        <v>16</v>
      </c>
      <c r="B121" s="4"/>
      <c r="C121" s="14"/>
      <c r="D121" s="4"/>
      <c r="E121" s="36"/>
    </row>
    <row r="122" spans="1:5" s="17" customFormat="1" ht="15" customHeight="1">
      <c r="A122" s="4"/>
      <c r="B122" s="4" t="s">
        <v>10</v>
      </c>
      <c r="C122" s="14"/>
      <c r="D122" s="4"/>
      <c r="E122" s="36"/>
    </row>
    <row r="123" spans="1:5" s="17" customFormat="1" ht="15" customHeight="1">
      <c r="A123" s="4"/>
      <c r="B123" s="4" t="s">
        <v>11</v>
      </c>
      <c r="C123" s="14"/>
      <c r="D123" s="4"/>
      <c r="E123" s="36"/>
    </row>
    <row r="124" spans="1:5" s="17" customFormat="1" ht="15" customHeight="1">
      <c r="A124" s="2" t="s">
        <v>111</v>
      </c>
      <c r="B124" s="2"/>
      <c r="C124" s="7">
        <f>SUM(C110:C123)</f>
        <v>15200</v>
      </c>
      <c r="D124" s="5"/>
      <c r="E124" s="36"/>
    </row>
    <row r="125" spans="1:5" s="17" customFormat="1" ht="15" customHeight="1">
      <c r="A125" s="1"/>
      <c r="B125" s="1"/>
      <c r="C125" s="13"/>
      <c r="D125" s="4"/>
      <c r="E125" s="36"/>
    </row>
    <row r="126" s="17" customFormat="1" ht="15" customHeight="1">
      <c r="E126" s="36"/>
    </row>
    <row r="127" spans="1:5" s="17" customFormat="1" ht="15" customHeight="1">
      <c r="A127" s="25" t="s">
        <v>128</v>
      </c>
      <c r="B127" s="6"/>
      <c r="C127" s="6"/>
      <c r="D127" s="6"/>
      <c r="E127" s="36"/>
    </row>
    <row r="128" spans="1:5" s="17" customFormat="1" ht="15" customHeight="1">
      <c r="A128" s="3"/>
      <c r="B128" s="3" t="s">
        <v>141</v>
      </c>
      <c r="C128" s="16"/>
      <c r="D128" s="16"/>
      <c r="E128" s="36"/>
    </row>
    <row r="129" spans="1:5" s="17" customFormat="1" ht="15" customHeight="1">
      <c r="A129" s="4"/>
      <c r="B129" s="4"/>
      <c r="C129" s="4"/>
      <c r="D129" s="4"/>
      <c r="E129" s="36"/>
    </row>
    <row r="130" spans="1:5" s="17" customFormat="1" ht="15" customHeight="1">
      <c r="A130" s="4" t="s">
        <v>6</v>
      </c>
      <c r="B130" s="4"/>
      <c r="C130" s="14"/>
      <c r="D130" s="4"/>
      <c r="E130" s="36"/>
    </row>
    <row r="131" spans="1:5" s="17" customFormat="1" ht="15" customHeight="1">
      <c r="A131" s="4" t="s">
        <v>7</v>
      </c>
      <c r="B131" s="4"/>
      <c r="C131" s="14"/>
      <c r="D131" s="4"/>
      <c r="E131" s="36"/>
    </row>
    <row r="132" spans="1:5" s="17" customFormat="1" ht="15" customHeight="1">
      <c r="A132" s="4" t="s">
        <v>8</v>
      </c>
      <c r="B132" s="4"/>
      <c r="C132" s="14"/>
      <c r="D132" s="4"/>
      <c r="E132" s="36"/>
    </row>
    <row r="133" spans="1:5" s="4" customFormat="1" ht="23.25" customHeight="1">
      <c r="A133" s="4" t="s">
        <v>9</v>
      </c>
      <c r="B133" s="4" t="s">
        <v>10</v>
      </c>
      <c r="C133" s="14"/>
      <c r="E133" s="37"/>
    </row>
    <row r="134" spans="1:5" s="17" customFormat="1" ht="13.5" customHeight="1">
      <c r="A134" s="4"/>
      <c r="B134" s="4" t="s">
        <v>11</v>
      </c>
      <c r="C134" s="14"/>
      <c r="D134" s="4"/>
      <c r="E134" s="36"/>
    </row>
    <row r="135" spans="1:5" s="17" customFormat="1" ht="12.75">
      <c r="A135" s="4" t="s">
        <v>12</v>
      </c>
      <c r="B135" s="4"/>
      <c r="C135" s="14">
        <f>4611309-6019-300000</f>
        <v>4305290</v>
      </c>
      <c r="D135" s="4"/>
      <c r="E135" s="36"/>
    </row>
    <row r="136" spans="1:5" s="17" customFormat="1" ht="12.75">
      <c r="A136" s="4" t="s">
        <v>13</v>
      </c>
      <c r="B136" s="4"/>
      <c r="C136" s="14"/>
      <c r="D136" s="4"/>
      <c r="E136" s="36"/>
    </row>
    <row r="137" spans="1:5" s="17" customFormat="1" ht="12.75">
      <c r="A137" s="4"/>
      <c r="B137" s="4" t="s">
        <v>10</v>
      </c>
      <c r="C137" s="14"/>
      <c r="D137" s="4"/>
      <c r="E137" s="36"/>
    </row>
    <row r="138" spans="1:5" s="17" customFormat="1" ht="12.75">
      <c r="A138" s="4"/>
      <c r="B138" s="4" t="s">
        <v>11</v>
      </c>
      <c r="C138" s="14"/>
      <c r="D138" s="4"/>
      <c r="E138" s="36"/>
    </row>
    <row r="139" spans="1:5" s="17" customFormat="1" ht="12.75">
      <c r="A139" s="4" t="s">
        <v>14</v>
      </c>
      <c r="B139" s="4"/>
      <c r="C139" s="14">
        <f>1387286+144960</f>
        <v>1532246</v>
      </c>
      <c r="D139" s="4"/>
      <c r="E139" s="36"/>
    </row>
    <row r="140" spans="1:5" s="17" customFormat="1" ht="12.75">
      <c r="A140" s="4" t="s">
        <v>15</v>
      </c>
      <c r="B140" s="4"/>
      <c r="C140" s="14"/>
      <c r="D140" s="4"/>
      <c r="E140" s="36"/>
    </row>
    <row r="141" spans="1:5" s="17" customFormat="1" ht="12.75">
      <c r="A141" s="4" t="s">
        <v>16</v>
      </c>
      <c r="B141" s="4"/>
      <c r="C141" s="14"/>
      <c r="D141" s="4"/>
      <c r="E141" s="36"/>
    </row>
    <row r="142" spans="1:5" s="17" customFormat="1" ht="12.75">
      <c r="A142" s="4"/>
      <c r="B142" s="4" t="s">
        <v>10</v>
      </c>
      <c r="C142" s="14"/>
      <c r="D142" s="4"/>
      <c r="E142" s="36"/>
    </row>
    <row r="143" spans="1:5" s="17" customFormat="1" ht="12.75">
      <c r="A143" s="4"/>
      <c r="B143" s="4" t="s">
        <v>11</v>
      </c>
      <c r="C143" s="14"/>
      <c r="D143" s="4"/>
      <c r="E143" s="36"/>
    </row>
    <row r="144" spans="1:5" s="17" customFormat="1" ht="12.75">
      <c r="A144" s="2" t="s">
        <v>142</v>
      </c>
      <c r="B144" s="2"/>
      <c r="C144" s="7">
        <f>SUM(C130:C143)</f>
        <v>5837536</v>
      </c>
      <c r="D144" s="5"/>
      <c r="E144" s="36"/>
    </row>
    <row r="145" spans="1:5" s="17" customFormat="1" ht="12.75">
      <c r="A145" s="1"/>
      <c r="B145" s="1"/>
      <c r="C145" s="13"/>
      <c r="D145" s="4"/>
      <c r="E145" s="36"/>
    </row>
    <row r="146" spans="1:5" s="17" customFormat="1" ht="12.75">
      <c r="A146" s="1"/>
      <c r="B146" s="1"/>
      <c r="C146" s="13"/>
      <c r="D146" s="4"/>
      <c r="E146" s="36"/>
    </row>
    <row r="147" spans="1:5" s="17" customFormat="1" ht="12.75">
      <c r="A147" s="25" t="s">
        <v>113</v>
      </c>
      <c r="B147" s="6"/>
      <c r="C147" s="6"/>
      <c r="D147" s="6"/>
      <c r="E147" s="36"/>
    </row>
    <row r="148" spans="1:5" s="17" customFormat="1" ht="12.75">
      <c r="A148" s="3"/>
      <c r="B148" s="3" t="s">
        <v>115</v>
      </c>
      <c r="C148" s="12"/>
      <c r="D148" s="16"/>
      <c r="E148" s="36"/>
    </row>
    <row r="149" spans="1:5" s="17" customFormat="1" ht="12.75">
      <c r="A149" s="1"/>
      <c r="B149" s="1"/>
      <c r="C149" s="13"/>
      <c r="D149" s="4"/>
      <c r="E149" s="36"/>
    </row>
    <row r="150" spans="1:5" s="17" customFormat="1" ht="12.75">
      <c r="A150" s="4" t="s">
        <v>6</v>
      </c>
      <c r="B150" s="4"/>
      <c r="C150" s="14"/>
      <c r="D150" s="4"/>
      <c r="E150" s="36"/>
    </row>
    <row r="151" spans="1:5" s="17" customFormat="1" ht="12.75">
      <c r="A151" s="4" t="s">
        <v>7</v>
      </c>
      <c r="B151" s="4"/>
      <c r="C151" s="17">
        <v>203625</v>
      </c>
      <c r="D151" s="4"/>
      <c r="E151" s="36"/>
    </row>
    <row r="152" spans="1:5" s="17" customFormat="1" ht="12.75">
      <c r="A152" s="4" t="s">
        <v>8</v>
      </c>
      <c r="B152" s="4"/>
      <c r="C152" s="14"/>
      <c r="D152" s="4"/>
      <c r="E152" s="36"/>
    </row>
    <row r="153" spans="1:5" s="17" customFormat="1" ht="12.75">
      <c r="A153" s="4" t="s">
        <v>9</v>
      </c>
      <c r="B153" s="4" t="s">
        <v>10</v>
      </c>
      <c r="C153" s="14"/>
      <c r="D153" s="4"/>
      <c r="E153" s="36"/>
    </row>
    <row r="154" spans="1:5" s="17" customFormat="1" ht="12.75">
      <c r="A154" s="4"/>
      <c r="B154" s="4" t="s">
        <v>11</v>
      </c>
      <c r="C154" s="14"/>
      <c r="D154" s="4"/>
      <c r="E154" s="36"/>
    </row>
    <row r="155" spans="1:5" s="17" customFormat="1" ht="12.75">
      <c r="A155" s="4" t="s">
        <v>12</v>
      </c>
      <c r="B155" s="4"/>
      <c r="C155" s="14"/>
      <c r="D155" s="4"/>
      <c r="E155" s="36"/>
    </row>
    <row r="156" spans="1:5" s="17" customFormat="1" ht="12.75">
      <c r="A156" s="4" t="s">
        <v>13</v>
      </c>
      <c r="B156" s="4"/>
      <c r="C156" s="14"/>
      <c r="D156" s="4"/>
      <c r="E156" s="36"/>
    </row>
    <row r="157" spans="1:5" s="17" customFormat="1" ht="12.75">
      <c r="A157" s="4"/>
      <c r="B157" s="4" t="s">
        <v>10</v>
      </c>
      <c r="C157" s="14"/>
      <c r="D157" s="4"/>
      <c r="E157" s="36"/>
    </row>
    <row r="158" spans="1:5" s="17" customFormat="1" ht="12.75">
      <c r="A158" s="4"/>
      <c r="B158" s="4" t="s">
        <v>11</v>
      </c>
      <c r="C158" s="14"/>
      <c r="D158" s="4"/>
      <c r="E158" s="36"/>
    </row>
    <row r="159" spans="1:5" s="17" customFormat="1" ht="12.75">
      <c r="A159" s="4" t="s">
        <v>14</v>
      </c>
      <c r="B159" s="4"/>
      <c r="C159" s="14"/>
      <c r="D159" s="4"/>
      <c r="E159" s="36"/>
    </row>
    <row r="160" spans="1:5" s="17" customFormat="1" ht="12.75">
      <c r="A160" s="4" t="s">
        <v>15</v>
      </c>
      <c r="B160" s="4"/>
      <c r="C160" s="14"/>
      <c r="D160" s="4"/>
      <c r="E160" s="36"/>
    </row>
    <row r="161" spans="1:5" s="17" customFormat="1" ht="12.75">
      <c r="A161" s="4" t="s">
        <v>16</v>
      </c>
      <c r="B161" s="4"/>
      <c r="C161" s="14"/>
      <c r="D161" s="4"/>
      <c r="E161" s="36"/>
    </row>
    <row r="162" spans="1:5" s="17" customFormat="1" ht="12.75">
      <c r="A162" s="4"/>
      <c r="B162" s="4" t="s">
        <v>10</v>
      </c>
      <c r="C162" s="14"/>
      <c r="D162" s="4"/>
      <c r="E162" s="36"/>
    </row>
    <row r="163" spans="1:5" s="17" customFormat="1" ht="12.75">
      <c r="A163" s="4"/>
      <c r="B163" s="4" t="s">
        <v>11</v>
      </c>
      <c r="C163" s="14"/>
      <c r="D163" s="4"/>
      <c r="E163" s="36"/>
    </row>
    <row r="164" spans="1:5" s="17" customFormat="1" ht="12.75">
      <c r="A164" s="2" t="s">
        <v>114</v>
      </c>
      <c r="B164" s="2"/>
      <c r="C164" s="7">
        <f>SUM(C150:C163)</f>
        <v>203625</v>
      </c>
      <c r="D164" s="5"/>
      <c r="E164" s="36"/>
    </row>
    <row r="165" spans="1:5" s="17" customFormat="1" ht="12.75">
      <c r="A165" s="1"/>
      <c r="B165" s="1"/>
      <c r="C165" s="13"/>
      <c r="D165" s="4"/>
      <c r="E165" s="36"/>
    </row>
    <row r="166" spans="1:5" s="17" customFormat="1" ht="12.75">
      <c r="A166" s="1"/>
      <c r="B166" s="1"/>
      <c r="C166" s="13"/>
      <c r="D166" s="4"/>
      <c r="E166" s="36"/>
    </row>
    <row r="167" spans="1:5" s="17" customFormat="1" ht="12.75">
      <c r="A167" s="25" t="s">
        <v>116</v>
      </c>
      <c r="B167" s="6"/>
      <c r="C167" s="6"/>
      <c r="D167" s="6"/>
      <c r="E167" s="36"/>
    </row>
    <row r="168" spans="1:5" s="17" customFormat="1" ht="12.75">
      <c r="A168" s="3"/>
      <c r="B168" s="3" t="s">
        <v>118</v>
      </c>
      <c r="C168" s="12"/>
      <c r="D168" s="16"/>
      <c r="E168" s="36"/>
    </row>
    <row r="169" spans="1:5" s="17" customFormat="1" ht="12.75">
      <c r="A169" s="1"/>
      <c r="B169" s="1"/>
      <c r="C169" s="13"/>
      <c r="D169" s="4"/>
      <c r="E169" s="36"/>
    </row>
    <row r="170" spans="1:5" s="17" customFormat="1" ht="12.75">
      <c r="A170" s="4" t="s">
        <v>6</v>
      </c>
      <c r="B170" s="4"/>
      <c r="C170" s="14">
        <v>313743</v>
      </c>
      <c r="D170" s="4"/>
      <c r="E170" s="36"/>
    </row>
    <row r="171" spans="1:5" s="17" customFormat="1" ht="12.75">
      <c r="A171" s="4" t="s">
        <v>7</v>
      </c>
      <c r="B171" s="4"/>
      <c r="C171" s="14">
        <v>662677</v>
      </c>
      <c r="D171" s="4"/>
      <c r="E171" s="36"/>
    </row>
    <row r="172" spans="1:5" s="17" customFormat="1" ht="12.75">
      <c r="A172" s="4" t="s">
        <v>8</v>
      </c>
      <c r="B172" s="4"/>
      <c r="C172" s="14"/>
      <c r="D172" s="4"/>
      <c r="E172" s="36"/>
    </row>
    <row r="173" spans="1:5" s="17" customFormat="1" ht="12.75">
      <c r="A173" s="4" t="s">
        <v>9</v>
      </c>
      <c r="B173" s="4" t="s">
        <v>10</v>
      </c>
      <c r="C173" s="14"/>
      <c r="D173" s="4"/>
      <c r="E173" s="36"/>
    </row>
    <row r="174" spans="1:5" s="17" customFormat="1" ht="12.75">
      <c r="A174" s="4"/>
      <c r="B174" s="4" t="s">
        <v>11</v>
      </c>
      <c r="C174" s="14"/>
      <c r="D174" s="4"/>
      <c r="E174" s="36"/>
    </row>
    <row r="175" spans="1:5" s="17" customFormat="1" ht="12.75">
      <c r="A175" s="4" t="s">
        <v>12</v>
      </c>
      <c r="B175" s="4"/>
      <c r="C175" s="14"/>
      <c r="D175" s="4"/>
      <c r="E175" s="36"/>
    </row>
    <row r="176" spans="1:5" s="17" customFormat="1" ht="12.75">
      <c r="A176" s="4" t="s">
        <v>13</v>
      </c>
      <c r="B176" s="4"/>
      <c r="C176" s="14"/>
      <c r="D176" s="4"/>
      <c r="E176" s="36"/>
    </row>
    <row r="177" spans="1:5" s="17" customFormat="1" ht="12.75">
      <c r="A177" s="4"/>
      <c r="B177" s="4" t="s">
        <v>10</v>
      </c>
      <c r="C177" s="14"/>
      <c r="D177" s="4"/>
      <c r="E177" s="36"/>
    </row>
    <row r="178" spans="1:5" s="17" customFormat="1" ht="12.75">
      <c r="A178" s="4"/>
      <c r="B178" s="4" t="s">
        <v>11</v>
      </c>
      <c r="D178" s="4"/>
      <c r="E178" s="36"/>
    </row>
    <row r="179" spans="1:5" s="17" customFormat="1" ht="12.75">
      <c r="A179" s="4" t="s">
        <v>14</v>
      </c>
      <c r="B179" s="4"/>
      <c r="C179" s="14"/>
      <c r="D179" s="4"/>
      <c r="E179" s="36"/>
    </row>
    <row r="180" spans="1:5" s="17" customFormat="1" ht="12.75">
      <c r="A180" s="4" t="s">
        <v>15</v>
      </c>
      <c r="B180" s="4"/>
      <c r="C180" s="14"/>
      <c r="D180" s="4"/>
      <c r="E180" s="36"/>
    </row>
    <row r="181" spans="1:5" s="17" customFormat="1" ht="12.75">
      <c r="A181" s="4" t="s">
        <v>16</v>
      </c>
      <c r="B181" s="4"/>
      <c r="C181" s="14"/>
      <c r="D181" s="4"/>
      <c r="E181" s="36"/>
    </row>
    <row r="182" spans="1:5" s="17" customFormat="1" ht="12.75">
      <c r="A182" s="4"/>
      <c r="B182" s="4" t="s">
        <v>10</v>
      </c>
      <c r="C182" s="14"/>
      <c r="D182" s="4"/>
      <c r="E182" s="36"/>
    </row>
    <row r="183" spans="1:5" s="17" customFormat="1" ht="12.75">
      <c r="A183" s="4"/>
      <c r="B183" s="4" t="s">
        <v>11</v>
      </c>
      <c r="C183" s="14"/>
      <c r="D183" s="4"/>
      <c r="E183" s="36"/>
    </row>
    <row r="184" spans="1:5" s="17" customFormat="1" ht="12.75">
      <c r="A184" s="2" t="s">
        <v>117</v>
      </c>
      <c r="B184" s="2"/>
      <c r="C184" s="7">
        <f>SUM(C170:C183)</f>
        <v>976420</v>
      </c>
      <c r="D184" s="5"/>
      <c r="E184" s="36"/>
    </row>
    <row r="185" spans="1:5" s="17" customFormat="1" ht="12.75">
      <c r="A185" s="1"/>
      <c r="B185" s="1"/>
      <c r="C185" s="13"/>
      <c r="D185" s="4"/>
      <c r="E185" s="36"/>
    </row>
    <row r="186" spans="1:5" s="17" customFormat="1" ht="12.75">
      <c r="A186" s="1"/>
      <c r="B186" s="1"/>
      <c r="C186" s="13"/>
      <c r="D186" s="4"/>
      <c r="E186" s="36"/>
    </row>
    <row r="187" spans="1:5" s="17" customFormat="1" ht="12.75">
      <c r="A187" s="25" t="s">
        <v>119</v>
      </c>
      <c r="B187" s="6"/>
      <c r="C187" s="6"/>
      <c r="D187" s="6"/>
      <c r="E187" s="36"/>
    </row>
    <row r="188" spans="1:5" s="17" customFormat="1" ht="12.75">
      <c r="A188" s="3"/>
      <c r="B188" s="3" t="s">
        <v>120</v>
      </c>
      <c r="C188" s="16"/>
      <c r="D188" s="16"/>
      <c r="E188" s="36"/>
    </row>
    <row r="189" spans="1:5" s="17" customFormat="1" ht="12.75">
      <c r="A189" s="4"/>
      <c r="B189" s="4"/>
      <c r="C189" s="4"/>
      <c r="D189" s="4"/>
      <c r="E189" s="36"/>
    </row>
    <row r="190" spans="1:5" s="17" customFormat="1" ht="12.75">
      <c r="A190" s="4" t="s">
        <v>6</v>
      </c>
      <c r="B190" s="4"/>
      <c r="C190" s="14"/>
      <c r="D190" s="4"/>
      <c r="E190" s="36"/>
    </row>
    <row r="191" spans="1:5" s="17" customFormat="1" ht="12.75">
      <c r="A191" s="4" t="s">
        <v>7</v>
      </c>
      <c r="B191" s="4"/>
      <c r="C191" s="14">
        <v>402705</v>
      </c>
      <c r="D191" s="4"/>
      <c r="E191" s="36"/>
    </row>
    <row r="192" spans="1:5" s="17" customFormat="1" ht="12.75">
      <c r="A192" s="4" t="s">
        <v>8</v>
      </c>
      <c r="B192" s="4"/>
      <c r="C192" s="14"/>
      <c r="D192" s="4"/>
      <c r="E192" s="36"/>
    </row>
    <row r="193" spans="1:5" s="17" customFormat="1" ht="12.75">
      <c r="A193" s="4" t="s">
        <v>9</v>
      </c>
      <c r="B193" s="4" t="s">
        <v>10</v>
      </c>
      <c r="C193" s="14"/>
      <c r="D193" s="4"/>
      <c r="E193" s="36"/>
    </row>
    <row r="194" spans="1:5" s="17" customFormat="1" ht="12.75">
      <c r="A194" s="4"/>
      <c r="B194" s="4" t="s">
        <v>11</v>
      </c>
      <c r="C194" s="14"/>
      <c r="D194" s="4"/>
      <c r="E194" s="36"/>
    </row>
    <row r="195" spans="1:5" s="17" customFormat="1" ht="12.75">
      <c r="A195" s="4" t="s">
        <v>12</v>
      </c>
      <c r="B195" s="4"/>
      <c r="C195" s="14"/>
      <c r="D195" s="4"/>
      <c r="E195" s="36"/>
    </row>
    <row r="196" spans="1:5" s="17" customFormat="1" ht="12.75">
      <c r="A196" s="4" t="s">
        <v>13</v>
      </c>
      <c r="B196" s="4"/>
      <c r="C196" s="14"/>
      <c r="D196" s="4"/>
      <c r="E196" s="36"/>
    </row>
    <row r="197" spans="1:5" s="17" customFormat="1" ht="12.75">
      <c r="A197" s="4"/>
      <c r="B197" s="4" t="s">
        <v>10</v>
      </c>
      <c r="C197" s="14"/>
      <c r="D197" s="4"/>
      <c r="E197" s="36"/>
    </row>
    <row r="198" spans="1:5" s="17" customFormat="1" ht="12.75">
      <c r="A198" s="4"/>
      <c r="B198" s="4" t="s">
        <v>11</v>
      </c>
      <c r="C198" s="14"/>
      <c r="D198" s="4"/>
      <c r="E198" s="36"/>
    </row>
    <row r="199" spans="1:5" s="17" customFormat="1" ht="12.75">
      <c r="A199" s="4" t="s">
        <v>14</v>
      </c>
      <c r="B199" s="4"/>
      <c r="C199" s="14"/>
      <c r="D199" s="4"/>
      <c r="E199" s="36"/>
    </row>
    <row r="200" spans="1:5" s="17" customFormat="1" ht="12.75">
      <c r="A200" s="4" t="s">
        <v>15</v>
      </c>
      <c r="B200" s="4"/>
      <c r="C200" s="14"/>
      <c r="D200" s="4"/>
      <c r="E200" s="36"/>
    </row>
    <row r="201" spans="1:5" s="17" customFormat="1" ht="12.75">
      <c r="A201" s="4" t="s">
        <v>16</v>
      </c>
      <c r="B201" s="4"/>
      <c r="C201" s="14"/>
      <c r="D201" s="4"/>
      <c r="E201" s="36"/>
    </row>
    <row r="202" spans="1:5" s="17" customFormat="1" ht="12.75">
      <c r="A202" s="4"/>
      <c r="B202" s="4" t="s">
        <v>10</v>
      </c>
      <c r="C202" s="14"/>
      <c r="D202" s="4"/>
      <c r="E202" s="36"/>
    </row>
    <row r="203" spans="1:5" s="17" customFormat="1" ht="12.75">
      <c r="A203" s="4"/>
      <c r="B203" s="4" t="s">
        <v>11</v>
      </c>
      <c r="C203" s="14"/>
      <c r="D203" s="4"/>
      <c r="E203" s="36"/>
    </row>
    <row r="204" spans="1:5" s="17" customFormat="1" ht="12.75">
      <c r="A204" s="2" t="s">
        <v>121</v>
      </c>
      <c r="B204" s="2"/>
      <c r="C204" s="7">
        <f>SUM(C190:C203)</f>
        <v>402705</v>
      </c>
      <c r="D204" s="5"/>
      <c r="E204" s="36"/>
    </row>
    <row r="205" spans="1:5" s="19" customFormat="1" ht="18.75">
      <c r="A205" s="25"/>
      <c r="B205" s="25"/>
      <c r="C205" s="15"/>
      <c r="D205" s="6"/>
      <c r="E205" s="38"/>
    </row>
    <row r="206" spans="1:5" s="17" customFormat="1" ht="12.75">
      <c r="A206" s="3"/>
      <c r="B206" s="3"/>
      <c r="C206" s="12"/>
      <c r="D206" s="16"/>
      <c r="E206" s="36"/>
    </row>
    <row r="207" spans="1:5" ht="18.75">
      <c r="A207" s="2"/>
      <c r="B207" s="2" t="s">
        <v>52</v>
      </c>
      <c r="C207" s="5"/>
      <c r="D207" s="5"/>
      <c r="E207" s="29"/>
    </row>
    <row r="208" spans="1:5" ht="18.75">
      <c r="A208" s="4"/>
      <c r="B208" s="4"/>
      <c r="C208" s="4"/>
      <c r="D208" s="4"/>
      <c r="E208" s="29"/>
    </row>
    <row r="209" spans="1:5" ht="18.75">
      <c r="A209" s="4" t="s">
        <v>6</v>
      </c>
      <c r="B209" s="4"/>
      <c r="C209" s="14">
        <f aca="true" t="shared" si="0" ref="C209:C222">SUM(C190,C170,C150,C130,C110,C51,C31,C11,C90,C70)</f>
        <v>539361</v>
      </c>
      <c r="D209" s="4"/>
      <c r="E209" s="29"/>
    </row>
    <row r="210" spans="1:5" s="17" customFormat="1" ht="12.75">
      <c r="A210" s="4" t="s">
        <v>7</v>
      </c>
      <c r="B210" s="4"/>
      <c r="C210" s="14">
        <f t="shared" si="0"/>
        <v>1269007</v>
      </c>
      <c r="D210" s="4"/>
      <c r="E210" s="36"/>
    </row>
    <row r="211" spans="1:5" s="17" customFormat="1" ht="12.75">
      <c r="A211" s="4" t="s">
        <v>8</v>
      </c>
      <c r="B211" s="4"/>
      <c r="C211" s="14">
        <f t="shared" si="0"/>
        <v>0</v>
      </c>
      <c r="D211" s="4"/>
      <c r="E211" s="36"/>
    </row>
    <row r="212" spans="1:5" s="17" customFormat="1" ht="12.75">
      <c r="A212" s="4" t="s">
        <v>9</v>
      </c>
      <c r="B212" s="4" t="s">
        <v>10</v>
      </c>
      <c r="C212" s="14">
        <f t="shared" si="0"/>
        <v>0</v>
      </c>
      <c r="D212" s="4"/>
      <c r="E212" s="36"/>
    </row>
    <row r="213" spans="1:5" s="17" customFormat="1" ht="12.75">
      <c r="A213" s="4"/>
      <c r="B213" s="4" t="s">
        <v>11</v>
      </c>
      <c r="C213" s="14">
        <f t="shared" si="0"/>
        <v>0</v>
      </c>
      <c r="D213" s="4"/>
      <c r="E213" s="36"/>
    </row>
    <row r="214" spans="1:5" s="17" customFormat="1" ht="12.75">
      <c r="A214" s="4" t="s">
        <v>12</v>
      </c>
      <c r="B214" s="4"/>
      <c r="C214" s="14">
        <f t="shared" si="0"/>
        <v>4305290</v>
      </c>
      <c r="D214" s="4"/>
      <c r="E214" s="36"/>
    </row>
    <row r="215" spans="1:5" s="17" customFormat="1" ht="12.75">
      <c r="A215" s="4" t="s">
        <v>13</v>
      </c>
      <c r="B215" s="4"/>
      <c r="C215" s="14">
        <f t="shared" si="0"/>
        <v>0</v>
      </c>
      <c r="D215" s="4"/>
      <c r="E215" s="36"/>
    </row>
    <row r="216" spans="1:5" s="17" customFormat="1" ht="12.75">
      <c r="A216" s="4"/>
      <c r="B216" s="4" t="s">
        <v>10</v>
      </c>
      <c r="C216" s="14">
        <f t="shared" si="0"/>
        <v>29683</v>
      </c>
      <c r="D216" s="4"/>
      <c r="E216" s="36"/>
    </row>
    <row r="217" spans="1:5" s="17" customFormat="1" ht="12.75">
      <c r="A217" s="4"/>
      <c r="B217" s="4" t="s">
        <v>11</v>
      </c>
      <c r="C217" s="14">
        <f t="shared" si="0"/>
        <v>404279</v>
      </c>
      <c r="D217" s="4"/>
      <c r="E217" s="36"/>
    </row>
    <row r="218" spans="1:5" s="17" customFormat="1" ht="12.75">
      <c r="A218" s="4" t="s">
        <v>14</v>
      </c>
      <c r="B218" s="4"/>
      <c r="C218" s="14">
        <f t="shared" si="0"/>
        <v>1532246</v>
      </c>
      <c r="D218" s="4"/>
      <c r="E218" s="36"/>
    </row>
    <row r="219" spans="1:5" s="17" customFormat="1" ht="12.75">
      <c r="A219" s="4" t="s">
        <v>15</v>
      </c>
      <c r="B219" s="4"/>
      <c r="C219" s="14">
        <f t="shared" si="0"/>
        <v>1840000</v>
      </c>
      <c r="D219" s="4"/>
      <c r="E219" s="36"/>
    </row>
    <row r="220" spans="1:5" s="17" customFormat="1" ht="12.75">
      <c r="A220" s="4" t="s">
        <v>16</v>
      </c>
      <c r="B220" s="4"/>
      <c r="C220" s="14">
        <f t="shared" si="0"/>
        <v>0</v>
      </c>
      <c r="D220" s="4"/>
      <c r="E220" s="36"/>
    </row>
    <row r="221" spans="1:5" s="17" customFormat="1" ht="12.75">
      <c r="A221" s="4"/>
      <c r="B221" s="4" t="s">
        <v>10</v>
      </c>
      <c r="C221" s="14">
        <f t="shared" si="0"/>
        <v>3636206</v>
      </c>
      <c r="D221" s="4"/>
      <c r="E221" s="36"/>
    </row>
    <row r="222" spans="1:5" s="17" customFormat="1" ht="12.75">
      <c r="A222" s="4"/>
      <c r="B222" s="4" t="s">
        <v>11</v>
      </c>
      <c r="C222" s="14">
        <f t="shared" si="0"/>
        <v>538158</v>
      </c>
      <c r="D222" s="4"/>
      <c r="E222" s="36"/>
    </row>
    <row r="223" spans="1:5" s="17" customFormat="1" ht="12.75">
      <c r="A223" s="2" t="s">
        <v>58</v>
      </c>
      <c r="B223" s="2"/>
      <c r="C223" s="24">
        <f>SUM(C209:C222)</f>
        <v>14094230</v>
      </c>
      <c r="D223" s="5"/>
      <c r="E223" s="36"/>
    </row>
    <row r="224" spans="1:5" s="17" customFormat="1" ht="13.5" thickBot="1">
      <c r="A224" s="25"/>
      <c r="B224" s="1"/>
      <c r="C224" s="13"/>
      <c r="D224" s="6"/>
      <c r="E224" s="36"/>
    </row>
    <row r="225" spans="1:5" s="17" customFormat="1" ht="19.5" thickBot="1">
      <c r="A225" s="39" t="s">
        <v>19</v>
      </c>
      <c r="B225" s="40"/>
      <c r="C225" s="18">
        <f>SUM(C204,C184,C164,C144,C124,C65,C45,C25,C104,C84)</f>
        <v>14094230</v>
      </c>
      <c r="D225" s="41"/>
      <c r="E225" s="36"/>
    </row>
    <row r="226" s="17" customFormat="1" ht="12.75">
      <c r="E226" s="36"/>
    </row>
    <row r="227" s="17" customFormat="1" ht="12.75">
      <c r="E227" s="36"/>
    </row>
    <row r="228" s="17" customFormat="1" ht="12.75">
      <c r="E228" s="36"/>
    </row>
    <row r="229" s="17" customFormat="1" ht="12.75">
      <c r="E229" s="36"/>
    </row>
    <row r="230" s="17" customFormat="1" ht="12.75">
      <c r="E230" s="36"/>
    </row>
    <row r="231" s="17" customFormat="1" ht="12.75">
      <c r="E231" s="36"/>
    </row>
    <row r="232" s="17" customFormat="1" ht="12.75">
      <c r="E232" s="36"/>
    </row>
    <row r="233" s="17" customFormat="1" ht="12.75">
      <c r="E233" s="36"/>
    </row>
    <row r="234" s="17" customFormat="1" ht="12.75">
      <c r="E234" s="36"/>
    </row>
    <row r="235" s="17" customFormat="1" ht="12.75">
      <c r="E235" s="36"/>
    </row>
    <row r="236" spans="2:5" s="17" customFormat="1" ht="18.75">
      <c r="B236" s="19"/>
      <c r="E236" s="36"/>
    </row>
    <row r="237" spans="1:5" s="17" customFormat="1" ht="18.75">
      <c r="A237" s="19"/>
      <c r="C237" s="19"/>
      <c r="D237" s="19"/>
      <c r="E237" s="36"/>
    </row>
    <row r="238" spans="2:5" s="17" customFormat="1" ht="15.75">
      <c r="B238" s="9"/>
      <c r="D238" s="4"/>
      <c r="E238" s="36"/>
    </row>
    <row r="239" spans="1:5" s="17" customFormat="1" ht="15.75">
      <c r="A239" s="9"/>
      <c r="B239" s="9"/>
      <c r="C239" s="9"/>
      <c r="D239" s="9"/>
      <c r="E239" s="36"/>
    </row>
    <row r="240" spans="1:5" s="17" customFormat="1" ht="15.75">
      <c r="A240" s="9"/>
      <c r="B240" s="9"/>
      <c r="C240" s="9"/>
      <c r="D240" s="9"/>
      <c r="E240" s="36"/>
    </row>
    <row r="241" spans="1:5" s="17" customFormat="1" ht="15.75">
      <c r="A241" s="9"/>
      <c r="C241" s="9"/>
      <c r="D241" s="9"/>
      <c r="E241" s="36"/>
    </row>
    <row r="242" s="17" customFormat="1" ht="12.75">
      <c r="E242" s="36"/>
    </row>
    <row r="243" s="17" customFormat="1" ht="12.75">
      <c r="E243" s="36"/>
    </row>
    <row r="244" s="17" customFormat="1" ht="12.75">
      <c r="E244" s="36"/>
    </row>
    <row r="245" s="17" customFormat="1" ht="12.75">
      <c r="E245" s="36"/>
    </row>
    <row r="246" s="17" customFormat="1" ht="12.75">
      <c r="E246" s="36"/>
    </row>
    <row r="247" s="17" customFormat="1" ht="12.75">
      <c r="E247" s="36"/>
    </row>
    <row r="248" s="17" customFormat="1" ht="12.75">
      <c r="E248" s="36"/>
    </row>
    <row r="249" s="17" customFormat="1" ht="12.75">
      <c r="E249" s="36"/>
    </row>
    <row r="250" s="17" customFormat="1" ht="12.75">
      <c r="E250" s="36"/>
    </row>
    <row r="251" s="17" customFormat="1" ht="12.75">
      <c r="E251" s="36"/>
    </row>
    <row r="252" s="17" customFormat="1" ht="12.75">
      <c r="E252" s="36"/>
    </row>
    <row r="253" s="17" customFormat="1" ht="12.75">
      <c r="E253" s="36"/>
    </row>
    <row r="254" s="17" customFormat="1" ht="12.75">
      <c r="E254" s="36"/>
    </row>
    <row r="255" s="17" customFormat="1" ht="12.75">
      <c r="E255" s="36"/>
    </row>
    <row r="256" s="17" customFormat="1" ht="12.75">
      <c r="E256" s="36"/>
    </row>
    <row r="257" s="17" customFormat="1" ht="12.75">
      <c r="E257" s="36"/>
    </row>
    <row r="258" s="17" customFormat="1" ht="12.75">
      <c r="E258" s="36"/>
    </row>
    <row r="259" s="17" customFormat="1" ht="12.75">
      <c r="E259" s="36"/>
    </row>
    <row r="260" s="17" customFormat="1" ht="12.75">
      <c r="E260" s="36"/>
    </row>
    <row r="261" s="17" customFormat="1" ht="12.75">
      <c r="E261" s="36"/>
    </row>
    <row r="262" s="17" customFormat="1" ht="12.75">
      <c r="E262" s="36"/>
    </row>
    <row r="263" s="17" customFormat="1" ht="12.75">
      <c r="E263" s="36"/>
    </row>
    <row r="264" s="17" customFormat="1" ht="12.75">
      <c r="E264" s="36"/>
    </row>
    <row r="265" s="17" customFormat="1" ht="12.75">
      <c r="E265" s="36"/>
    </row>
    <row r="266" s="17" customFormat="1" ht="12.75">
      <c r="E266" s="36"/>
    </row>
    <row r="267" s="17" customFormat="1" ht="12.75">
      <c r="E267" s="36"/>
    </row>
    <row r="268" s="17" customFormat="1" ht="12.75">
      <c r="E268" s="36"/>
    </row>
    <row r="269" s="17" customFormat="1" ht="12.75">
      <c r="E269" s="36"/>
    </row>
    <row r="270" s="17" customFormat="1" ht="12.75">
      <c r="E270" s="36"/>
    </row>
    <row r="271" s="17" customFormat="1" ht="12.75">
      <c r="E271" s="36"/>
    </row>
    <row r="272" s="17" customFormat="1" ht="12.75">
      <c r="E272" s="36"/>
    </row>
    <row r="273" s="17" customFormat="1" ht="12.75">
      <c r="E273" s="36"/>
    </row>
    <row r="274" s="17" customFormat="1" ht="12.75">
      <c r="E274" s="37"/>
    </row>
    <row r="275" s="17" customFormat="1" ht="12.75">
      <c r="E275" s="37"/>
    </row>
    <row r="276" s="17" customFormat="1" ht="12.75">
      <c r="E276" s="37"/>
    </row>
    <row r="277" s="17" customFormat="1" ht="12.75">
      <c r="E277" s="37"/>
    </row>
    <row r="278" s="17" customFormat="1" ht="9" customHeight="1">
      <c r="E278" s="37"/>
    </row>
    <row r="279" s="17" customFormat="1" ht="12.75">
      <c r="E279" s="37"/>
    </row>
    <row r="280" s="17" customFormat="1" ht="12.75">
      <c r="E280" s="37"/>
    </row>
    <row r="281" s="17" customFormat="1" ht="10.5" customHeight="1">
      <c r="E281" s="37"/>
    </row>
    <row r="282" s="17" customFormat="1" ht="12.75">
      <c r="E282" s="37"/>
    </row>
    <row r="283" s="17" customFormat="1" ht="12.75">
      <c r="E283" s="37"/>
    </row>
    <row r="284" s="17" customFormat="1" ht="12.75">
      <c r="E284" s="37"/>
    </row>
    <row r="285" s="17" customFormat="1" ht="12.75">
      <c r="E285" s="37"/>
    </row>
    <row r="286" s="17" customFormat="1" ht="12.75">
      <c r="E286" s="37"/>
    </row>
    <row r="287" s="17" customFormat="1" ht="12.75">
      <c r="E287" s="37"/>
    </row>
    <row r="288" s="17" customFormat="1" ht="12.75">
      <c r="E288" s="37"/>
    </row>
    <row r="289" s="17" customFormat="1" ht="12.75">
      <c r="E289" s="37"/>
    </row>
    <row r="290" s="17" customFormat="1" ht="12.75">
      <c r="E290" s="37"/>
    </row>
    <row r="291" s="17" customFormat="1" ht="12.75">
      <c r="E291" s="37"/>
    </row>
    <row r="292" s="17" customFormat="1" ht="12.75">
      <c r="E292" s="37"/>
    </row>
    <row r="293" s="17" customFormat="1" ht="12.75">
      <c r="E293" s="36"/>
    </row>
    <row r="294" s="17" customFormat="1" ht="12.75">
      <c r="E294" s="36"/>
    </row>
    <row r="295" s="17" customFormat="1" ht="12.75">
      <c r="E295" s="36"/>
    </row>
    <row r="296" s="17" customFormat="1" ht="12.75">
      <c r="E296" s="36"/>
    </row>
    <row r="297" s="17" customFormat="1" ht="12.75">
      <c r="E297" s="36"/>
    </row>
    <row r="298" s="17" customFormat="1" ht="12.75">
      <c r="E298" s="36"/>
    </row>
    <row r="299" s="17" customFormat="1" ht="12.75">
      <c r="E299" s="36"/>
    </row>
    <row r="300" s="17" customFormat="1" ht="12.75">
      <c r="E300" s="36"/>
    </row>
    <row r="301" s="17" customFormat="1" ht="12.75">
      <c r="E301" s="36"/>
    </row>
    <row r="302" s="17" customFormat="1" ht="12.75">
      <c r="E302" s="36"/>
    </row>
    <row r="303" s="17" customFormat="1" ht="12.75">
      <c r="E303" s="36"/>
    </row>
    <row r="304" s="17" customFormat="1" ht="12.75">
      <c r="E304" s="36"/>
    </row>
    <row r="305" s="17" customFormat="1" ht="12.75">
      <c r="E305" s="36"/>
    </row>
    <row r="306" s="17" customFormat="1" ht="12.75">
      <c r="E306" s="36"/>
    </row>
    <row r="307" s="17" customFormat="1" ht="12.75">
      <c r="E307" s="36"/>
    </row>
    <row r="308" s="17" customFormat="1" ht="12.75">
      <c r="E308" s="36"/>
    </row>
    <row r="309" s="17" customFormat="1" ht="12.75">
      <c r="E309" s="36"/>
    </row>
    <row r="310" s="17" customFormat="1" ht="12.75">
      <c r="E310" s="36"/>
    </row>
    <row r="311" s="17" customFormat="1" ht="12.75">
      <c r="E311" s="36"/>
    </row>
    <row r="312" s="17" customFormat="1" ht="12.75">
      <c r="E312" s="36"/>
    </row>
    <row r="313" s="17" customFormat="1" ht="12.75">
      <c r="E313" s="36"/>
    </row>
    <row r="314" s="17" customFormat="1" ht="12.75">
      <c r="E314" s="36"/>
    </row>
    <row r="315" s="17" customFormat="1" ht="12.75">
      <c r="E315" s="36"/>
    </row>
    <row r="316" s="17" customFormat="1" ht="12.75">
      <c r="E316" s="36"/>
    </row>
    <row r="317" s="17" customFormat="1" ht="12.75">
      <c r="E317" s="36"/>
    </row>
    <row r="318" s="17" customFormat="1" ht="12.75">
      <c r="E318" s="36"/>
    </row>
    <row r="319" s="17" customFormat="1" ht="12.75">
      <c r="E319" s="36"/>
    </row>
    <row r="320" s="17" customFormat="1" ht="12.75">
      <c r="E320" s="36"/>
    </row>
    <row r="321" s="17" customFormat="1" ht="12.75">
      <c r="E321" s="36"/>
    </row>
    <row r="322" s="17" customFormat="1" ht="12.75">
      <c r="E322" s="36"/>
    </row>
    <row r="323" s="17" customFormat="1" ht="12.75">
      <c r="E323" s="36"/>
    </row>
    <row r="324" s="17" customFormat="1" ht="12.75">
      <c r="E324" s="36"/>
    </row>
    <row r="325" spans="1:5" ht="18.75">
      <c r="A325" s="17"/>
      <c r="B325" s="17"/>
      <c r="C325" s="17"/>
      <c r="D325" s="17"/>
      <c r="E325" s="29"/>
    </row>
    <row r="326" spans="1:5" ht="18.75">
      <c r="A326" s="17"/>
      <c r="B326" s="17"/>
      <c r="C326" s="17"/>
      <c r="D326" s="17"/>
      <c r="E326" s="29"/>
    </row>
    <row r="327" spans="1:5" ht="18.75">
      <c r="A327" s="17"/>
      <c r="B327" s="17"/>
      <c r="C327" s="17"/>
      <c r="D327" s="17"/>
      <c r="E327" s="29"/>
    </row>
    <row r="328" s="17" customFormat="1" ht="12.75">
      <c r="E328" s="36"/>
    </row>
    <row r="329" s="17" customFormat="1" ht="12.75">
      <c r="E329" s="36"/>
    </row>
    <row r="330" s="17" customFormat="1" ht="12.75">
      <c r="E330" s="36"/>
    </row>
    <row r="331" s="17" customFormat="1" ht="12.75">
      <c r="E331" s="36"/>
    </row>
    <row r="332" s="17" customFormat="1" ht="12.75">
      <c r="E332" s="36"/>
    </row>
    <row r="333" s="17" customFormat="1" ht="12.75">
      <c r="E333" s="36"/>
    </row>
    <row r="334" s="17" customFormat="1" ht="12.75">
      <c r="E334" s="36"/>
    </row>
    <row r="335" s="17" customFormat="1" ht="12.75">
      <c r="E335" s="36"/>
    </row>
    <row r="336" s="17" customFormat="1" ht="12.75">
      <c r="E336" s="36"/>
    </row>
    <row r="337" s="17" customFormat="1" ht="12.75">
      <c r="E337" s="36"/>
    </row>
    <row r="338" s="17" customFormat="1" ht="12.75">
      <c r="E338" s="36"/>
    </row>
    <row r="339" s="17" customFormat="1" ht="12.75">
      <c r="E339" s="36"/>
    </row>
    <row r="340" s="17" customFormat="1" ht="12.75">
      <c r="E340" s="36"/>
    </row>
    <row r="341" s="17" customFormat="1" ht="12.75">
      <c r="E341" s="36"/>
    </row>
    <row r="342" s="17" customFormat="1" ht="12.75">
      <c r="E342" s="36"/>
    </row>
    <row r="343" s="17" customFormat="1" ht="12.75">
      <c r="E343" s="36"/>
    </row>
    <row r="344" s="17" customFormat="1" ht="12.75">
      <c r="E344" s="36"/>
    </row>
    <row r="345" s="17" customFormat="1" ht="12.75">
      <c r="E345" s="36"/>
    </row>
    <row r="346" s="17" customFormat="1" ht="12.75">
      <c r="E346" s="36"/>
    </row>
    <row r="347" s="17" customFormat="1" ht="12.75">
      <c r="E347" s="36"/>
    </row>
    <row r="348" s="17" customFormat="1" ht="12.75">
      <c r="E348" s="36"/>
    </row>
    <row r="349" s="17" customFormat="1" ht="12.75">
      <c r="E349" s="36"/>
    </row>
    <row r="350" s="17" customFormat="1" ht="12.75">
      <c r="E350" s="36"/>
    </row>
    <row r="351" s="17" customFormat="1" ht="12.75">
      <c r="E351" s="36"/>
    </row>
    <row r="352" s="17" customFormat="1" ht="12.75">
      <c r="E352" s="36"/>
    </row>
    <row r="353" s="17" customFormat="1" ht="12.75">
      <c r="E353" s="36"/>
    </row>
    <row r="354" s="17" customFormat="1" ht="12.75">
      <c r="E354" s="36"/>
    </row>
    <row r="355" s="17" customFormat="1" ht="12.75">
      <c r="E355" s="36"/>
    </row>
    <row r="356" spans="2:5" s="17" customFormat="1" ht="15.75">
      <c r="B356" s="9"/>
      <c r="E356" s="36"/>
    </row>
    <row r="357" spans="1:5" s="17" customFormat="1" ht="15.75">
      <c r="A357" s="9"/>
      <c r="B357" s="9"/>
      <c r="C357" s="9"/>
      <c r="D357" s="9"/>
      <c r="E357" s="36"/>
    </row>
    <row r="358" spans="1:5" s="17" customFormat="1" ht="15.75">
      <c r="A358" s="9"/>
      <c r="B358" s="9"/>
      <c r="C358" s="9"/>
      <c r="D358" s="9"/>
      <c r="E358" s="36"/>
    </row>
    <row r="359" spans="1:5" s="17" customFormat="1" ht="15.75">
      <c r="A359" s="9"/>
      <c r="C359" s="9"/>
      <c r="D359" s="9"/>
      <c r="E359" s="36"/>
    </row>
    <row r="360" s="17" customFormat="1" ht="12.75">
      <c r="E360" s="36"/>
    </row>
    <row r="361" s="17" customFormat="1" ht="12.75">
      <c r="E361" s="36"/>
    </row>
    <row r="362" s="17" customFormat="1" ht="12.75">
      <c r="E362" s="36"/>
    </row>
    <row r="363" s="17" customFormat="1" ht="12.75">
      <c r="E363" s="36"/>
    </row>
    <row r="364" s="17" customFormat="1" ht="12.75">
      <c r="E364" s="36"/>
    </row>
    <row r="365" s="17" customFormat="1" ht="12.75">
      <c r="E365" s="36"/>
    </row>
    <row r="366" s="17" customFormat="1" ht="12.75">
      <c r="E366" s="36"/>
    </row>
    <row r="367" s="17" customFormat="1" ht="9.75" customHeight="1">
      <c r="E367" s="36"/>
    </row>
    <row r="368" s="17" customFormat="1" ht="12.75">
      <c r="E368" s="36"/>
    </row>
    <row r="369" s="17" customFormat="1" ht="12.75">
      <c r="E369" s="36"/>
    </row>
    <row r="370" s="17" customFormat="1" ht="12.75">
      <c r="E370" s="36"/>
    </row>
    <row r="371" s="17" customFormat="1" ht="12.75">
      <c r="E371" s="36"/>
    </row>
    <row r="372" s="17" customFormat="1" ht="12.75">
      <c r="E372" s="36"/>
    </row>
    <row r="373" s="17" customFormat="1" ht="12.75">
      <c r="E373" s="36"/>
    </row>
    <row r="374" s="17" customFormat="1" ht="12.75">
      <c r="E374" s="36"/>
    </row>
    <row r="375" s="17" customFormat="1" ht="12.75">
      <c r="E375" s="36"/>
    </row>
    <row r="376" s="17" customFormat="1" ht="12.75">
      <c r="E376" s="36"/>
    </row>
    <row r="377" s="17" customFormat="1" ht="12.75">
      <c r="E377" s="36"/>
    </row>
    <row r="378" s="17" customFormat="1" ht="12.75">
      <c r="E378" s="36"/>
    </row>
    <row r="379" s="17" customFormat="1" ht="12.75">
      <c r="E379" s="36"/>
    </row>
    <row r="380" s="17" customFormat="1" ht="12.75">
      <c r="E380" s="36"/>
    </row>
    <row r="381" s="17" customFormat="1" ht="12.75">
      <c r="E381" s="36"/>
    </row>
    <row r="382" s="17" customFormat="1" ht="12.75">
      <c r="E382" s="36"/>
    </row>
    <row r="383" s="17" customFormat="1" ht="12.75">
      <c r="E383" s="36"/>
    </row>
    <row r="384" s="17" customFormat="1" ht="12.75">
      <c r="E384" s="36"/>
    </row>
    <row r="385" s="17" customFormat="1" ht="12.75">
      <c r="E385" s="36"/>
    </row>
    <row r="386" s="17" customFormat="1" ht="12.75" customHeight="1">
      <c r="E386" s="36"/>
    </row>
    <row r="387" s="17" customFormat="1" ht="12.75">
      <c r="E387" s="36"/>
    </row>
    <row r="388" s="17" customFormat="1" ht="12.75">
      <c r="E388" s="36"/>
    </row>
    <row r="389" s="17" customFormat="1" ht="12.75">
      <c r="E389" s="36"/>
    </row>
    <row r="390" s="17" customFormat="1" ht="12.75">
      <c r="E390" s="36"/>
    </row>
    <row r="391" s="17" customFormat="1" ht="12.75">
      <c r="E391" s="36"/>
    </row>
    <row r="392" s="17" customFormat="1" ht="12.75">
      <c r="E392" s="36"/>
    </row>
    <row r="393" s="17" customFormat="1" ht="12.75">
      <c r="E393" s="36"/>
    </row>
    <row r="394" s="17" customFormat="1" ht="12.75">
      <c r="E394" s="36"/>
    </row>
    <row r="395" s="17" customFormat="1" ht="12.75">
      <c r="E395" s="36"/>
    </row>
    <row r="396" s="17" customFormat="1" ht="12.75">
      <c r="E396" s="36"/>
    </row>
    <row r="397" s="17" customFormat="1" ht="12.75">
      <c r="E397" s="36"/>
    </row>
    <row r="398" s="17" customFormat="1" ht="12.75">
      <c r="E398" s="36"/>
    </row>
    <row r="399" s="17" customFormat="1" ht="12.75">
      <c r="E399" s="36"/>
    </row>
    <row r="400" s="17" customFormat="1" ht="12.75">
      <c r="E400" s="36"/>
    </row>
    <row r="401" s="17" customFormat="1" ht="12.75">
      <c r="E401" s="36"/>
    </row>
    <row r="402" s="17" customFormat="1" ht="12.75">
      <c r="E402" s="36"/>
    </row>
    <row r="403" s="17" customFormat="1" ht="12.75">
      <c r="E403" s="36"/>
    </row>
    <row r="404" s="17" customFormat="1" ht="12.75">
      <c r="E404" s="36"/>
    </row>
    <row r="405" s="17" customFormat="1" ht="12.75">
      <c r="E405" s="36"/>
    </row>
    <row r="406" s="17" customFormat="1" ht="12.75">
      <c r="E406" s="36"/>
    </row>
    <row r="407" s="17" customFormat="1" ht="12.75">
      <c r="E407" s="36"/>
    </row>
    <row r="408" s="17" customFormat="1" ht="12.75">
      <c r="E408" s="36"/>
    </row>
    <row r="409" s="17" customFormat="1" ht="12.75">
      <c r="E409" s="36"/>
    </row>
    <row r="410" s="17" customFormat="1" ht="12.75">
      <c r="E410" s="36"/>
    </row>
    <row r="411" s="17" customFormat="1" ht="12.75">
      <c r="E411" s="36"/>
    </row>
    <row r="412" s="17" customFormat="1" ht="12.75">
      <c r="E412" s="36"/>
    </row>
    <row r="413" s="17" customFormat="1" ht="12.75">
      <c r="E413" s="36"/>
    </row>
    <row r="414" s="17" customFormat="1" ht="12.75">
      <c r="E414" s="36"/>
    </row>
    <row r="415" s="17" customFormat="1" ht="12.75">
      <c r="E415" s="36"/>
    </row>
    <row r="416" s="17" customFormat="1" ht="12.75">
      <c r="E416" s="36"/>
    </row>
    <row r="417" s="17" customFormat="1" ht="12.75">
      <c r="E417" s="36"/>
    </row>
    <row r="418" s="17" customFormat="1" ht="12.75">
      <c r="E418" s="36"/>
    </row>
    <row r="419" s="17" customFormat="1" ht="12.75">
      <c r="E419" s="36"/>
    </row>
    <row r="420" s="17" customFormat="1" ht="12.75">
      <c r="E420" s="36"/>
    </row>
    <row r="421" s="17" customFormat="1" ht="12.75">
      <c r="E421" s="36"/>
    </row>
    <row r="422" s="17" customFormat="1" ht="12.75">
      <c r="E422" s="36"/>
    </row>
    <row r="423" s="17" customFormat="1" ht="12.75">
      <c r="E423" s="36"/>
    </row>
    <row r="424" s="17" customFormat="1" ht="12.75">
      <c r="E424" s="36"/>
    </row>
    <row r="425" s="17" customFormat="1" ht="12.75">
      <c r="E425" s="36"/>
    </row>
    <row r="426" s="17" customFormat="1" ht="12.75">
      <c r="E426" s="36"/>
    </row>
    <row r="427" s="17" customFormat="1" ht="12.75">
      <c r="E427" s="36"/>
    </row>
    <row r="428" s="17" customFormat="1" ht="12.75">
      <c r="E428" s="36"/>
    </row>
    <row r="429" s="17" customFormat="1" ht="12.75">
      <c r="E429" s="36"/>
    </row>
    <row r="430" s="17" customFormat="1" ht="12.75">
      <c r="E430" s="36"/>
    </row>
    <row r="431" s="17" customFormat="1" ht="12.75">
      <c r="E431" s="36"/>
    </row>
    <row r="432" s="17" customFormat="1" ht="12.75">
      <c r="E432" s="36"/>
    </row>
    <row r="433" s="17" customFormat="1" ht="12.75">
      <c r="E433" s="36"/>
    </row>
    <row r="434" s="17" customFormat="1" ht="12.75">
      <c r="E434" s="36"/>
    </row>
    <row r="435" spans="1:5" ht="18.75">
      <c r="A435" s="17"/>
      <c r="B435" s="17"/>
      <c r="C435" s="17"/>
      <c r="D435" s="17"/>
      <c r="E435" s="29"/>
    </row>
    <row r="436" spans="1:5" ht="18.75">
      <c r="A436" s="17"/>
      <c r="B436" s="17"/>
      <c r="C436" s="17"/>
      <c r="D436" s="17"/>
      <c r="E436" s="29"/>
    </row>
    <row r="437" spans="1:5" ht="18.75">
      <c r="A437" s="17"/>
      <c r="B437" s="17"/>
      <c r="C437" s="17"/>
      <c r="D437" s="17"/>
      <c r="E437" s="29"/>
    </row>
    <row r="438" s="17" customFormat="1" ht="12.75">
      <c r="E438" s="36"/>
    </row>
    <row r="439" s="17" customFormat="1" ht="12.75">
      <c r="E439" s="36"/>
    </row>
    <row r="440" s="17" customFormat="1" ht="12.75">
      <c r="E440" s="36"/>
    </row>
    <row r="441" s="17" customFormat="1" ht="12.75">
      <c r="E441" s="36"/>
    </row>
    <row r="442" s="17" customFormat="1" ht="12.75">
      <c r="E442" s="36"/>
    </row>
    <row r="443" s="17" customFormat="1" ht="12.75">
      <c r="E443" s="36"/>
    </row>
    <row r="444" s="17" customFormat="1" ht="12.75">
      <c r="E444" s="36"/>
    </row>
    <row r="445" s="17" customFormat="1" ht="12.75">
      <c r="E445" s="36"/>
    </row>
    <row r="446" s="17" customFormat="1" ht="12.75">
      <c r="E446" s="36"/>
    </row>
    <row r="447" s="17" customFormat="1" ht="12.75">
      <c r="E447" s="36"/>
    </row>
    <row r="448" s="17" customFormat="1" ht="12.75">
      <c r="E448" s="36"/>
    </row>
    <row r="449" s="17" customFormat="1" ht="12.75">
      <c r="E449" s="36"/>
    </row>
    <row r="450" s="17" customFormat="1" ht="12.75">
      <c r="E450" s="36"/>
    </row>
    <row r="451" s="17" customFormat="1" ht="12.75">
      <c r="E451" s="36"/>
    </row>
    <row r="452" s="17" customFormat="1" ht="12.75">
      <c r="E452" s="36"/>
    </row>
    <row r="453" s="17" customFormat="1" ht="12.75">
      <c r="E453" s="36"/>
    </row>
    <row r="454" s="17" customFormat="1" ht="12.75">
      <c r="E454" s="36"/>
    </row>
    <row r="455" s="17" customFormat="1" ht="12.75">
      <c r="E455" s="36"/>
    </row>
    <row r="456" s="17" customFormat="1" ht="12.75">
      <c r="E456" s="36"/>
    </row>
    <row r="457" s="17" customFormat="1" ht="12.75">
      <c r="E457" s="36"/>
    </row>
    <row r="458" s="17" customFormat="1" ht="12.75">
      <c r="E458" s="36"/>
    </row>
    <row r="459" s="17" customFormat="1" ht="12.75">
      <c r="E459" s="36"/>
    </row>
    <row r="460" s="17" customFormat="1" ht="12.75">
      <c r="E460" s="36"/>
    </row>
    <row r="461" s="17" customFormat="1" ht="12.75">
      <c r="E461" s="36"/>
    </row>
    <row r="462" s="17" customFormat="1" ht="12.75">
      <c r="E462" s="36"/>
    </row>
    <row r="463" s="17" customFormat="1" ht="12.75">
      <c r="E463" s="36"/>
    </row>
    <row r="464" s="17" customFormat="1" ht="12.75">
      <c r="E464" s="36"/>
    </row>
    <row r="465" s="17" customFormat="1" ht="12.75">
      <c r="E465" s="36"/>
    </row>
    <row r="466" spans="2:5" s="17" customFormat="1" ht="15.75">
      <c r="B466" s="9"/>
      <c r="E466" s="36"/>
    </row>
    <row r="467" spans="1:5" s="17" customFormat="1" ht="15.75">
      <c r="A467" s="9"/>
      <c r="B467" s="9"/>
      <c r="C467" s="9"/>
      <c r="D467" s="9"/>
      <c r="E467" s="36"/>
    </row>
    <row r="468" spans="1:5" s="17" customFormat="1" ht="15.75">
      <c r="A468" s="9"/>
      <c r="B468" s="9"/>
      <c r="C468" s="9"/>
      <c r="D468" s="9"/>
      <c r="E468" s="36"/>
    </row>
    <row r="469" spans="1:5" s="17" customFormat="1" ht="15.75">
      <c r="A469" s="9"/>
      <c r="C469" s="9"/>
      <c r="D469" s="9"/>
      <c r="E469" s="36"/>
    </row>
    <row r="470" s="17" customFormat="1" ht="12.75">
      <c r="E470" s="36"/>
    </row>
    <row r="471" s="17" customFormat="1" ht="12.75">
      <c r="E471" s="36"/>
    </row>
    <row r="472" s="17" customFormat="1" ht="12.75">
      <c r="E472" s="36"/>
    </row>
    <row r="473" s="17" customFormat="1" ht="12.75">
      <c r="E473" s="36"/>
    </row>
    <row r="474" s="17" customFormat="1" ht="12.75">
      <c r="E474" s="36"/>
    </row>
    <row r="475" s="17" customFormat="1" ht="12.75">
      <c r="E475" s="36"/>
    </row>
    <row r="476" s="17" customFormat="1" ht="12.75">
      <c r="E476" s="36"/>
    </row>
    <row r="477" s="17" customFormat="1" ht="12.75">
      <c r="E477" s="36"/>
    </row>
    <row r="478" s="17" customFormat="1" ht="12.75">
      <c r="E478" s="36"/>
    </row>
    <row r="479" s="17" customFormat="1" ht="12.75">
      <c r="E479" s="36"/>
    </row>
    <row r="480" s="17" customFormat="1" ht="12.75">
      <c r="E480" s="36"/>
    </row>
    <row r="481" s="17" customFormat="1" ht="12.75">
      <c r="E481" s="36"/>
    </row>
    <row r="482" s="17" customFormat="1" ht="12.75">
      <c r="E482" s="36"/>
    </row>
    <row r="483" s="17" customFormat="1" ht="12.75">
      <c r="E483" s="36"/>
    </row>
    <row r="484" s="17" customFormat="1" ht="12.75">
      <c r="E484" s="36"/>
    </row>
    <row r="485" s="17" customFormat="1" ht="12.75">
      <c r="E485" s="36"/>
    </row>
    <row r="486" s="17" customFormat="1" ht="12.75">
      <c r="E486" s="36"/>
    </row>
    <row r="487" s="17" customFormat="1" ht="12.75">
      <c r="E487" s="36"/>
    </row>
    <row r="488" s="17" customFormat="1" ht="12.75">
      <c r="E488" s="36"/>
    </row>
    <row r="489" s="17" customFormat="1" ht="12.75">
      <c r="E489" s="36"/>
    </row>
    <row r="490" s="17" customFormat="1" ht="12.75">
      <c r="E490" s="36"/>
    </row>
    <row r="491" s="17" customFormat="1" ht="12.75">
      <c r="E491" s="36"/>
    </row>
    <row r="492" s="17" customFormat="1" ht="12.75">
      <c r="E492" s="36"/>
    </row>
    <row r="493" s="17" customFormat="1" ht="12.75">
      <c r="E493" s="36"/>
    </row>
    <row r="494" s="17" customFormat="1" ht="12.75">
      <c r="E494" s="36"/>
    </row>
    <row r="495" s="17" customFormat="1" ht="12.75">
      <c r="E495" s="36"/>
    </row>
    <row r="496" s="17" customFormat="1" ht="12.75">
      <c r="E496" s="36"/>
    </row>
    <row r="497" s="17" customFormat="1" ht="12.75">
      <c r="E497" s="36"/>
    </row>
    <row r="498" s="17" customFormat="1" ht="12.75">
      <c r="E498" s="36"/>
    </row>
    <row r="499" s="17" customFormat="1" ht="12.75">
      <c r="E499" s="36"/>
    </row>
    <row r="500" s="17" customFormat="1" ht="12.75">
      <c r="E500" s="36"/>
    </row>
    <row r="501" s="17" customFormat="1" ht="12.75">
      <c r="E501" s="36"/>
    </row>
    <row r="502" s="17" customFormat="1" ht="12.75">
      <c r="E502" s="36"/>
    </row>
    <row r="503" s="17" customFormat="1" ht="12.75">
      <c r="E503" s="36"/>
    </row>
    <row r="504" s="17" customFormat="1" ht="12.75">
      <c r="E504" s="36"/>
    </row>
    <row r="505" s="17" customFormat="1" ht="12.75">
      <c r="E505" s="36"/>
    </row>
    <row r="506" s="17" customFormat="1" ht="12.75">
      <c r="E506" s="36"/>
    </row>
    <row r="507" s="17" customFormat="1" ht="12.75">
      <c r="E507" s="36"/>
    </row>
    <row r="508" s="17" customFormat="1" ht="12.75">
      <c r="E508" s="36"/>
    </row>
    <row r="509" s="17" customFormat="1" ht="12.75">
      <c r="E509" s="36"/>
    </row>
    <row r="510" s="17" customFormat="1" ht="12.75">
      <c r="E510" s="36"/>
    </row>
    <row r="511" s="17" customFormat="1" ht="12.75">
      <c r="E511" s="36"/>
    </row>
    <row r="512" s="17" customFormat="1" ht="12.75">
      <c r="E512" s="36"/>
    </row>
    <row r="513" spans="2:5" s="17" customFormat="1" ht="12.75">
      <c r="B513" s="4"/>
      <c r="E513" s="36"/>
    </row>
    <row r="514" spans="3:5" s="17" customFormat="1" ht="12.75">
      <c r="C514" s="14"/>
      <c r="D514" s="4"/>
      <c r="E514" s="36"/>
    </row>
    <row r="515" s="17" customFormat="1" ht="12.75">
      <c r="E515" s="36"/>
    </row>
    <row r="516" s="17" customFormat="1" ht="12.75">
      <c r="E516" s="36"/>
    </row>
    <row r="517" s="17" customFormat="1" ht="12.75">
      <c r="E517" s="36"/>
    </row>
    <row r="518" s="17" customFormat="1" ht="12.75">
      <c r="E518" s="37"/>
    </row>
    <row r="519" s="17" customFormat="1" ht="12.75">
      <c r="E519" s="36"/>
    </row>
    <row r="520" spans="2:5" s="17" customFormat="1" ht="12.75">
      <c r="B520" s="4"/>
      <c r="E520" s="36"/>
    </row>
    <row r="521" spans="3:5" s="17" customFormat="1" ht="12.75">
      <c r="C521" s="14"/>
      <c r="D521" s="4"/>
      <c r="E521" s="36"/>
    </row>
    <row r="522" s="17" customFormat="1" ht="12.75">
      <c r="E522" s="36"/>
    </row>
    <row r="523" s="17" customFormat="1" ht="12.75">
      <c r="E523" s="36"/>
    </row>
    <row r="524" s="17" customFormat="1" ht="12.75">
      <c r="E524" s="36"/>
    </row>
    <row r="525" s="17" customFormat="1" ht="12.75">
      <c r="E525" s="36"/>
    </row>
    <row r="526" s="17" customFormat="1" ht="12.75">
      <c r="E526" s="36"/>
    </row>
    <row r="527" s="17" customFormat="1" ht="12.75">
      <c r="E527" s="36"/>
    </row>
    <row r="528" s="17" customFormat="1" ht="12.75">
      <c r="E528" s="36"/>
    </row>
    <row r="529" spans="1:5" s="19" customFormat="1" ht="18.75">
      <c r="A529" s="17"/>
      <c r="B529" s="17"/>
      <c r="C529" s="17"/>
      <c r="D529" s="17"/>
      <c r="E529" s="38"/>
    </row>
    <row r="530" spans="1:4" ht="15.75">
      <c r="A530" s="17"/>
      <c r="B530" s="17"/>
      <c r="C530" s="17"/>
      <c r="D530" s="17"/>
    </row>
    <row r="531" spans="1:4" ht="15.75">
      <c r="A531" s="17"/>
      <c r="B531" s="17"/>
      <c r="C531" s="17"/>
      <c r="D531" s="17"/>
    </row>
    <row r="532" spans="1:4" ht="15.75">
      <c r="A532" s="17"/>
      <c r="B532" s="17"/>
      <c r="C532" s="17"/>
      <c r="D532" s="17"/>
    </row>
    <row r="533" spans="1:4" ht="15.75">
      <c r="A533" s="17"/>
      <c r="B533" s="17"/>
      <c r="C533" s="17"/>
      <c r="D533" s="17"/>
    </row>
    <row r="534" spans="1:4" ht="15.75">
      <c r="A534" s="17"/>
      <c r="B534" s="17"/>
      <c r="C534" s="17"/>
      <c r="D534" s="17"/>
    </row>
    <row r="535" spans="1:4" ht="15.75">
      <c r="A535" s="17"/>
      <c r="B535" s="17"/>
      <c r="C535" s="17"/>
      <c r="D535" s="17"/>
    </row>
    <row r="536" spans="1:4" ht="15.75">
      <c r="A536" s="17"/>
      <c r="B536" s="17"/>
      <c r="C536" s="17"/>
      <c r="D536" s="17"/>
    </row>
    <row r="537" spans="1:4" ht="15.75">
      <c r="A537" s="17"/>
      <c r="B537" s="17"/>
      <c r="C537" s="17"/>
      <c r="D537" s="17"/>
    </row>
    <row r="538" spans="1:4" ht="15.75">
      <c r="A538" s="17"/>
      <c r="B538" s="17"/>
      <c r="C538" s="17"/>
      <c r="D538" s="17"/>
    </row>
    <row r="539" spans="1:4" ht="15.75">
      <c r="A539" s="17"/>
      <c r="B539" s="4"/>
      <c r="C539" s="17"/>
      <c r="D539" s="17"/>
    </row>
    <row r="540" spans="1:4" ht="15.75">
      <c r="A540" s="17"/>
      <c r="B540" s="4"/>
      <c r="C540" s="14"/>
      <c r="D540" s="4"/>
    </row>
    <row r="541" spans="1:4" ht="15.75">
      <c r="A541" s="17"/>
      <c r="B541" s="4"/>
      <c r="C541" s="14"/>
      <c r="D541" s="4"/>
    </row>
    <row r="542" spans="1:4" ht="15.75">
      <c r="A542" s="17"/>
      <c r="B542" s="4"/>
      <c r="C542" s="14"/>
      <c r="D542" s="4"/>
    </row>
    <row r="543" spans="1:4" ht="15.75">
      <c r="A543" s="17"/>
      <c r="B543" s="4"/>
      <c r="C543" s="20"/>
      <c r="D543" s="4"/>
    </row>
    <row r="544" spans="1:4" ht="15.75">
      <c r="A544" s="17"/>
      <c r="B544" s="4"/>
      <c r="C544" s="14"/>
      <c r="D544" s="4"/>
    </row>
    <row r="545" spans="1:4" ht="15.75">
      <c r="A545" s="42"/>
      <c r="B545" s="4"/>
      <c r="C545" s="14"/>
      <c r="D545" s="4"/>
    </row>
    <row r="546" spans="1:4" ht="15.75">
      <c r="A546" s="4"/>
      <c r="B546" s="4"/>
      <c r="C546" s="14"/>
      <c r="D546" s="4"/>
    </row>
    <row r="547" spans="1:4" ht="15.75">
      <c r="A547" s="17"/>
      <c r="B547" s="4"/>
      <c r="C547" s="14"/>
      <c r="D547" s="4"/>
    </row>
    <row r="548" spans="1:4" ht="15.75">
      <c r="A548" s="17"/>
      <c r="B548" s="4"/>
      <c r="C548" s="14"/>
      <c r="D548" s="4"/>
    </row>
    <row r="549" spans="1:4" ht="15.75">
      <c r="A549" s="4"/>
      <c r="B549" s="1"/>
      <c r="C549" s="14"/>
      <c r="D549" s="4"/>
    </row>
    <row r="550" spans="1:4" ht="15.75">
      <c r="A550" s="1"/>
      <c r="B550" s="4"/>
      <c r="C550" s="13"/>
      <c r="D550" s="4"/>
    </row>
    <row r="551" spans="1:4" ht="15.75">
      <c r="A551" s="4"/>
      <c r="B551" s="17"/>
      <c r="C551" s="14"/>
      <c r="D551" s="4"/>
    </row>
    <row r="552" spans="1:4" ht="15.75">
      <c r="A552" s="17"/>
      <c r="B552" s="17"/>
      <c r="C552" s="17"/>
      <c r="D552" s="17"/>
    </row>
    <row r="553" spans="1:4" ht="15.75">
      <c r="A553" s="17"/>
      <c r="B553" s="17"/>
      <c r="C553" s="17"/>
      <c r="D553" s="17"/>
    </row>
    <row r="554" spans="1:4" ht="15.75">
      <c r="A554" s="17"/>
      <c r="B554" s="17"/>
      <c r="C554" s="17"/>
      <c r="D554" s="17"/>
    </row>
    <row r="555" spans="1:4" ht="15.75">
      <c r="A555" s="17"/>
      <c r="B555" s="17"/>
      <c r="C555" s="17"/>
      <c r="D555" s="17"/>
    </row>
    <row r="556" spans="1:4" ht="15.75">
      <c r="A556" s="17"/>
      <c r="B556" s="17"/>
      <c r="C556" s="17"/>
      <c r="D556" s="17"/>
    </row>
    <row r="557" spans="1:4" ht="15.75">
      <c r="A557" s="17"/>
      <c r="B557" s="17"/>
      <c r="C557" s="17"/>
      <c r="D557" s="17"/>
    </row>
    <row r="558" spans="1:4" ht="15.75">
      <c r="A558" s="17"/>
      <c r="B558" s="17"/>
      <c r="C558" s="17"/>
      <c r="D558" s="17"/>
    </row>
    <row r="559" spans="1:4" ht="15.75">
      <c r="A559" s="17"/>
      <c r="B559" s="17"/>
      <c r="C559" s="17"/>
      <c r="D559" s="17"/>
    </row>
    <row r="560" spans="1:4" ht="18.75">
      <c r="A560" s="17"/>
      <c r="B560" s="19"/>
      <c r="C560" s="17"/>
      <c r="D560" s="17"/>
    </row>
    <row r="561" spans="1:4" ht="18.75">
      <c r="A561" s="19"/>
      <c r="C561" s="19"/>
      <c r="D561" s="19"/>
    </row>
    <row r="570" ht="15.75">
      <c r="B570" s="22"/>
    </row>
    <row r="571" spans="1:4" ht="15.75">
      <c r="A571" s="22"/>
      <c r="B571" s="22"/>
      <c r="C571" s="21"/>
      <c r="D571" s="22"/>
    </row>
    <row r="572" spans="1:4" ht="15.75">
      <c r="A572" s="22"/>
      <c r="B572" s="22"/>
      <c r="C572" s="21"/>
      <c r="D572" s="22"/>
    </row>
    <row r="573" spans="1:4" ht="15.75">
      <c r="A573" s="22"/>
      <c r="B573" s="22"/>
      <c r="C573" s="21"/>
      <c r="D573" s="22"/>
    </row>
    <row r="574" spans="1:4" ht="15.75">
      <c r="A574" s="22"/>
      <c r="B574" s="22"/>
      <c r="C574" s="22"/>
      <c r="D574" s="22"/>
    </row>
    <row r="575" spans="1:4" ht="15.75">
      <c r="A575" s="22"/>
      <c r="B575" s="22"/>
      <c r="C575" s="21"/>
      <c r="D575" s="22"/>
    </row>
    <row r="576" spans="1:4" ht="15.75">
      <c r="A576" s="22"/>
      <c r="B576" s="22"/>
      <c r="C576" s="21"/>
      <c r="D576" s="22"/>
    </row>
    <row r="577" spans="1:4" ht="15.75">
      <c r="A577" s="22"/>
      <c r="B577" s="22"/>
      <c r="C577" s="21"/>
      <c r="D577" s="22"/>
    </row>
    <row r="578" spans="1:4" ht="15.75">
      <c r="A578" s="22"/>
      <c r="B578" s="22"/>
      <c r="C578" s="21"/>
      <c r="D578" s="22"/>
    </row>
    <row r="579" spans="1:4" ht="15.75">
      <c r="A579" s="22"/>
      <c r="B579" s="22"/>
      <c r="C579" s="21"/>
      <c r="D579" s="22"/>
    </row>
    <row r="580" spans="1:4" ht="15.75">
      <c r="A580" s="22"/>
      <c r="B580" s="22"/>
      <c r="C580" s="21"/>
      <c r="D580" s="22"/>
    </row>
    <row r="581" spans="1:4" ht="15.75">
      <c r="A581" s="22"/>
      <c r="B581" s="22"/>
      <c r="C581" s="21"/>
      <c r="D581" s="22"/>
    </row>
    <row r="582" spans="1:4" ht="15.75">
      <c r="A582" s="22"/>
      <c r="B582" s="22"/>
      <c r="C582" s="21"/>
      <c r="D582" s="22"/>
    </row>
    <row r="583" spans="1:4" ht="15.75">
      <c r="A583" s="22"/>
      <c r="B583" s="22"/>
      <c r="C583" s="21"/>
      <c r="D583" s="22"/>
    </row>
    <row r="584" spans="1:4" ht="15.75">
      <c r="A584" s="22"/>
      <c r="B584" s="22"/>
      <c r="C584" s="21"/>
      <c r="D584" s="22"/>
    </row>
    <row r="585" spans="1:4" ht="15.75">
      <c r="A585" s="22"/>
      <c r="B585" s="22"/>
      <c r="C585" s="21"/>
      <c r="D585" s="22"/>
    </row>
    <row r="586" spans="1:4" ht="15.75">
      <c r="A586" s="22"/>
      <c r="B586" s="22"/>
      <c r="C586" s="21"/>
      <c r="D586" s="22"/>
    </row>
    <row r="587" spans="1:4" ht="15.75">
      <c r="A587" s="22"/>
      <c r="B587" s="22"/>
      <c r="C587" s="21"/>
      <c r="D587" s="22"/>
    </row>
    <row r="588" spans="1:4" ht="15.75">
      <c r="A588" s="22"/>
      <c r="B588" s="22"/>
      <c r="C588" s="21"/>
      <c r="D588" s="22"/>
    </row>
    <row r="589" spans="1:4" ht="15.75">
      <c r="A589" s="22"/>
      <c r="B589" s="22"/>
      <c r="C589" s="21"/>
      <c r="D589" s="22"/>
    </row>
    <row r="590" spans="1:4" ht="15.75">
      <c r="A590" s="22"/>
      <c r="B590" s="22"/>
      <c r="C590" s="21"/>
      <c r="D590" s="22"/>
    </row>
    <row r="591" spans="1:4" ht="15.75">
      <c r="A591" s="22"/>
      <c r="B591" s="22"/>
      <c r="C591" s="21"/>
      <c r="D591" s="22"/>
    </row>
    <row r="592" spans="1:4" ht="15.75">
      <c r="A592" s="22"/>
      <c r="B592" s="22"/>
      <c r="C592" s="21"/>
      <c r="D592" s="22"/>
    </row>
    <row r="593" spans="1:4" ht="15.75">
      <c r="A593" s="22"/>
      <c r="B593" s="22"/>
      <c r="C593" s="21"/>
      <c r="D593" s="22"/>
    </row>
    <row r="594" spans="1:4" ht="15.75">
      <c r="A594" s="22"/>
      <c r="B594" s="22"/>
      <c r="C594" s="21"/>
      <c r="D594" s="22"/>
    </row>
    <row r="595" spans="1:4" ht="15.75">
      <c r="A595" s="22"/>
      <c r="B595" s="22"/>
      <c r="C595" s="21"/>
      <c r="D595" s="22"/>
    </row>
    <row r="596" spans="1:4" ht="15.75">
      <c r="A596" s="22"/>
      <c r="B596" s="22"/>
      <c r="C596" s="21"/>
      <c r="D596" s="22"/>
    </row>
    <row r="597" spans="1:4" ht="15.75">
      <c r="A597" s="22"/>
      <c r="B597" s="22"/>
      <c r="C597" s="21"/>
      <c r="D597" s="22"/>
    </row>
    <row r="598" spans="1:4" ht="15.75">
      <c r="A598" s="22"/>
      <c r="B598" s="22"/>
      <c r="C598" s="21"/>
      <c r="D598" s="22"/>
    </row>
    <row r="599" spans="1:4" ht="15.75">
      <c r="A599" s="22"/>
      <c r="B599" s="22"/>
      <c r="C599" s="21"/>
      <c r="D599" s="22"/>
    </row>
    <row r="600" spans="1:4" ht="15.75">
      <c r="A600" s="22"/>
      <c r="B600" s="22"/>
      <c r="C600" s="21"/>
      <c r="D600" s="22"/>
    </row>
    <row r="601" spans="1:4" ht="15.75">
      <c r="A601" s="22"/>
      <c r="B601" s="22"/>
      <c r="C601" s="21"/>
      <c r="D601" s="22"/>
    </row>
    <row r="602" spans="1:4" ht="15.75">
      <c r="A602" s="22"/>
      <c r="B602" s="22"/>
      <c r="C602" s="21"/>
      <c r="D602" s="22"/>
    </row>
    <row r="603" spans="1:4" ht="15.75">
      <c r="A603" s="22"/>
      <c r="B603" s="22"/>
      <c r="C603" s="21"/>
      <c r="D603" s="22"/>
    </row>
    <row r="604" spans="1:4" ht="15.75">
      <c r="A604" s="22"/>
      <c r="B604" s="22"/>
      <c r="C604" s="21"/>
      <c r="D604" s="22"/>
    </row>
    <row r="605" spans="1:4" ht="15.75">
      <c r="A605" s="22"/>
      <c r="B605" s="22"/>
      <c r="C605" s="21"/>
      <c r="D605" s="22"/>
    </row>
    <row r="606" spans="1:4" ht="15.75">
      <c r="A606" s="22"/>
      <c r="B606" s="22"/>
      <c r="C606" s="21"/>
      <c r="D606" s="22"/>
    </row>
    <row r="607" spans="1:4" ht="15.75">
      <c r="A607" s="22"/>
      <c r="B607" s="22"/>
      <c r="C607" s="21"/>
      <c r="D607" s="22"/>
    </row>
    <row r="608" spans="1:4" ht="15.75">
      <c r="A608" s="22"/>
      <c r="B608" s="22"/>
      <c r="C608" s="21"/>
      <c r="D608" s="22"/>
    </row>
    <row r="609" spans="1:4" ht="15.75">
      <c r="A609" s="22"/>
      <c r="B609" s="22"/>
      <c r="C609" s="21"/>
      <c r="D609" s="22"/>
    </row>
    <row r="610" spans="1:4" ht="15.75">
      <c r="A610" s="22"/>
      <c r="B610" s="22"/>
      <c r="C610" s="21"/>
      <c r="D610" s="22"/>
    </row>
    <row r="611" spans="1:4" ht="15.75">
      <c r="A611" s="22"/>
      <c r="B611" s="22"/>
      <c r="C611" s="21"/>
      <c r="D611" s="22"/>
    </row>
    <row r="612" spans="1:4" ht="15.75">
      <c r="A612" s="22"/>
      <c r="B612" s="22"/>
      <c r="C612" s="21"/>
      <c r="D612" s="22"/>
    </row>
    <row r="613" spans="1:4" ht="15.75">
      <c r="A613" s="22"/>
      <c r="B613" s="22"/>
      <c r="C613" s="21"/>
      <c r="D613" s="22"/>
    </row>
    <row r="614" spans="1:4" ht="15.75">
      <c r="A614" s="22"/>
      <c r="B614" s="22"/>
      <c r="C614" s="21"/>
      <c r="D614" s="22"/>
    </row>
    <row r="615" spans="1:4" ht="15.75">
      <c r="A615" s="22"/>
      <c r="B615" s="22"/>
      <c r="C615" s="21"/>
      <c r="D615" s="22"/>
    </row>
    <row r="616" spans="1:4" ht="15.75">
      <c r="A616" s="22"/>
      <c r="B616" s="22"/>
      <c r="C616" s="21"/>
      <c r="D616" s="22"/>
    </row>
    <row r="617" spans="1:4" ht="15.75">
      <c r="A617" s="22"/>
      <c r="B617" s="22"/>
      <c r="C617" s="21"/>
      <c r="D617" s="22"/>
    </row>
    <row r="618" spans="1:4" ht="15.75">
      <c r="A618" s="22"/>
      <c r="B618" s="22"/>
      <c r="C618" s="21"/>
      <c r="D618" s="22"/>
    </row>
    <row r="619" spans="1:4" ht="15.75">
      <c r="A619" s="22"/>
      <c r="B619" s="22"/>
      <c r="C619" s="21"/>
      <c r="D619" s="22"/>
    </row>
    <row r="620" spans="1:4" ht="15.75">
      <c r="A620" s="22"/>
      <c r="B620" s="22"/>
      <c r="C620" s="21"/>
      <c r="D620" s="22"/>
    </row>
    <row r="621" spans="1:4" ht="15.75">
      <c r="A621" s="22"/>
      <c r="B621" s="22"/>
      <c r="C621" s="21"/>
      <c r="D621" s="22"/>
    </row>
    <row r="622" spans="1:4" ht="15.75">
      <c r="A622" s="22"/>
      <c r="B622" s="22"/>
      <c r="C622" s="21"/>
      <c r="D622" s="22"/>
    </row>
    <row r="623" spans="1:4" ht="15.75">
      <c r="A623" s="22"/>
      <c r="B623" s="22"/>
      <c r="C623" s="21"/>
      <c r="D623" s="22"/>
    </row>
    <row r="624" spans="1:4" ht="15.75">
      <c r="A624" s="22"/>
      <c r="B624" s="22"/>
      <c r="C624" s="21"/>
      <c r="D624" s="22"/>
    </row>
    <row r="625" spans="1:4" ht="15.75">
      <c r="A625" s="22"/>
      <c r="B625" s="22"/>
      <c r="C625" s="21"/>
      <c r="D625" s="22"/>
    </row>
    <row r="626" spans="1:4" ht="15.75">
      <c r="A626" s="22"/>
      <c r="B626" s="22"/>
      <c r="C626" s="21"/>
      <c r="D626" s="22"/>
    </row>
    <row r="627" spans="1:4" ht="15.75">
      <c r="A627" s="22"/>
      <c r="B627" s="22"/>
      <c r="C627" s="21"/>
      <c r="D627" s="22"/>
    </row>
    <row r="628" spans="1:4" ht="15.75">
      <c r="A628" s="22"/>
      <c r="B628" s="22"/>
      <c r="C628" s="21"/>
      <c r="D628" s="22"/>
    </row>
    <row r="629" spans="1:4" ht="15.75">
      <c r="A629" s="22"/>
      <c r="B629" s="22"/>
      <c r="C629" s="21"/>
      <c r="D629" s="22"/>
    </row>
    <row r="630" spans="1:4" ht="15.75">
      <c r="A630" s="22"/>
      <c r="B630" s="22"/>
      <c r="C630" s="21"/>
      <c r="D630" s="22"/>
    </row>
    <row r="631" spans="1:4" ht="15.75">
      <c r="A631" s="22"/>
      <c r="B631" s="22"/>
      <c r="C631" s="21"/>
      <c r="D631" s="22"/>
    </row>
    <row r="632" spans="1:4" ht="15.75">
      <c r="A632" s="22"/>
      <c r="B632" s="22"/>
      <c r="C632" s="21"/>
      <c r="D632" s="22"/>
    </row>
    <row r="633" spans="1:4" ht="15.75">
      <c r="A633" s="22"/>
      <c r="B633" s="22"/>
      <c r="C633" s="21"/>
      <c r="D633" s="22"/>
    </row>
    <row r="634" spans="1:4" ht="15.75">
      <c r="A634" s="22"/>
      <c r="B634" s="22"/>
      <c r="C634" s="21"/>
      <c r="D634" s="22"/>
    </row>
    <row r="635" spans="1:4" ht="15.75">
      <c r="A635" s="22"/>
      <c r="B635" s="22"/>
      <c r="C635" s="21"/>
      <c r="D635" s="22"/>
    </row>
    <row r="636" spans="1:4" ht="15.75">
      <c r="A636" s="22"/>
      <c r="B636" s="22"/>
      <c r="C636" s="21"/>
      <c r="D636" s="22"/>
    </row>
    <row r="637" spans="1:4" ht="15.75">
      <c r="A637" s="22"/>
      <c r="B637" s="22"/>
      <c r="C637" s="21"/>
      <c r="D637" s="22"/>
    </row>
    <row r="638" spans="1:4" ht="15.75">
      <c r="A638" s="22"/>
      <c r="B638" s="22"/>
      <c r="C638" s="21"/>
      <c r="D638" s="22"/>
    </row>
    <row r="639" spans="1:4" ht="15.75">
      <c r="A639" s="22"/>
      <c r="B639" s="22"/>
      <c r="C639" s="21"/>
      <c r="D639" s="22"/>
    </row>
    <row r="640" spans="1:4" ht="15.75">
      <c r="A640" s="22"/>
      <c r="B640" s="22"/>
      <c r="C640" s="21"/>
      <c r="D640" s="22"/>
    </row>
    <row r="641" spans="1:4" ht="15.75">
      <c r="A641" s="22"/>
      <c r="B641" s="22"/>
      <c r="C641" s="21"/>
      <c r="D641" s="22"/>
    </row>
    <row r="642" spans="1:4" ht="15.75">
      <c r="A642" s="22"/>
      <c r="B642" s="22"/>
      <c r="C642" s="21"/>
      <c r="D642" s="22"/>
    </row>
    <row r="643" spans="1:4" ht="15.75">
      <c r="A643" s="22"/>
      <c r="B643" s="22"/>
      <c r="C643" s="21"/>
      <c r="D643" s="22"/>
    </row>
    <row r="644" spans="1:4" ht="15.75">
      <c r="A644" s="22"/>
      <c r="B644" s="22"/>
      <c r="C644" s="21"/>
      <c r="D644" s="22"/>
    </row>
    <row r="645" spans="1:4" ht="15.75">
      <c r="A645" s="22"/>
      <c r="B645" s="22"/>
      <c r="C645" s="21"/>
      <c r="D645" s="22"/>
    </row>
    <row r="646" spans="1:4" ht="15.75">
      <c r="A646" s="22"/>
      <c r="B646" s="22"/>
      <c r="C646" s="21"/>
      <c r="D646" s="22"/>
    </row>
    <row r="647" spans="1:4" ht="15.75">
      <c r="A647" s="22"/>
      <c r="B647" s="22"/>
      <c r="C647" s="21"/>
      <c r="D647" s="22"/>
    </row>
    <row r="648" spans="1:4" ht="15.75">
      <c r="A648" s="22"/>
      <c r="B648" s="22"/>
      <c r="C648" s="21"/>
      <c r="D648" s="22"/>
    </row>
    <row r="649" spans="1:4" ht="15.75">
      <c r="A649" s="22"/>
      <c r="B649" s="22"/>
      <c r="C649" s="21"/>
      <c r="D649" s="22"/>
    </row>
    <row r="650" spans="1:4" ht="15.75">
      <c r="A650" s="22"/>
      <c r="B650" s="22"/>
      <c r="C650" s="21"/>
      <c r="D650" s="22"/>
    </row>
    <row r="651" spans="1:4" ht="15.75">
      <c r="A651" s="22"/>
      <c r="B651" s="22"/>
      <c r="C651" s="21"/>
      <c r="D651" s="22"/>
    </row>
    <row r="652" spans="1:4" ht="15.75">
      <c r="A652" s="22"/>
      <c r="B652" s="22"/>
      <c r="C652" s="21"/>
      <c r="D652" s="22"/>
    </row>
    <row r="653" spans="1:4" ht="15.75">
      <c r="A653" s="22"/>
      <c r="B653" s="22"/>
      <c r="C653" s="21"/>
      <c r="D653" s="22"/>
    </row>
    <row r="654" spans="1:4" ht="15.75">
      <c r="A654" s="22"/>
      <c r="B654" s="22"/>
      <c r="C654" s="21"/>
      <c r="D654" s="22"/>
    </row>
    <row r="655" spans="1:4" ht="15.75">
      <c r="A655" s="22"/>
      <c r="B655" s="22"/>
      <c r="C655" s="21"/>
      <c r="D655" s="22"/>
    </row>
    <row r="656" spans="1:4" ht="15.75">
      <c r="A656" s="22"/>
      <c r="B656" s="22"/>
      <c r="C656" s="21"/>
      <c r="D656" s="22"/>
    </row>
    <row r="657" spans="1:4" ht="15.75">
      <c r="A657" s="22"/>
      <c r="B657" s="22"/>
      <c r="C657" s="21"/>
      <c r="D657" s="22"/>
    </row>
    <row r="658" spans="1:4" ht="15.75">
      <c r="A658" s="22"/>
      <c r="B658" s="22"/>
      <c r="C658" s="21"/>
      <c r="D658" s="22"/>
    </row>
    <row r="659" spans="1:4" ht="15.75">
      <c r="A659" s="22"/>
      <c r="B659" s="22"/>
      <c r="C659" s="21"/>
      <c r="D659" s="22"/>
    </row>
    <row r="660" spans="1:4" ht="15.75">
      <c r="A660" s="22"/>
      <c r="B660" s="22"/>
      <c r="C660" s="21"/>
      <c r="D660" s="22"/>
    </row>
    <row r="661" spans="1:4" ht="15.75">
      <c r="A661" s="22"/>
      <c r="B661" s="22"/>
      <c r="C661" s="21"/>
      <c r="D661" s="22"/>
    </row>
    <row r="662" spans="1:4" ht="15.75">
      <c r="A662" s="22"/>
      <c r="B662" s="22"/>
      <c r="C662" s="21"/>
      <c r="D662" s="22"/>
    </row>
    <row r="663" spans="1:4" ht="15.75">
      <c r="A663" s="22"/>
      <c r="B663" s="22"/>
      <c r="C663" s="21"/>
      <c r="D663" s="22"/>
    </row>
    <row r="664" spans="1:4" ht="15.75">
      <c r="A664" s="22"/>
      <c r="B664" s="22"/>
      <c r="C664" s="21"/>
      <c r="D664" s="22"/>
    </row>
    <row r="665" spans="1:4" ht="15.75">
      <c r="A665" s="22"/>
      <c r="B665" s="22"/>
      <c r="C665" s="21"/>
      <c r="D665" s="22"/>
    </row>
    <row r="666" spans="1:4" ht="15.75">
      <c r="A666" s="22"/>
      <c r="B666" s="22"/>
      <c r="C666" s="21"/>
      <c r="D666" s="22"/>
    </row>
    <row r="667" spans="1:4" ht="15.75">
      <c r="A667" s="22"/>
      <c r="B667" s="22"/>
      <c r="C667" s="21"/>
      <c r="D667" s="22"/>
    </row>
    <row r="668" spans="1:4" ht="15.75">
      <c r="A668" s="22"/>
      <c r="B668" s="22"/>
      <c r="C668" s="21"/>
      <c r="D668" s="22"/>
    </row>
    <row r="669" spans="1:4" ht="15.75">
      <c r="A669" s="22"/>
      <c r="B669" s="22"/>
      <c r="C669" s="21"/>
      <c r="D669" s="22"/>
    </row>
    <row r="670" spans="1:4" ht="15.75">
      <c r="A670" s="22"/>
      <c r="B670" s="22"/>
      <c r="C670" s="21"/>
      <c r="D670" s="22"/>
    </row>
    <row r="671" spans="1:4" ht="15.75">
      <c r="A671" s="22"/>
      <c r="B671" s="22"/>
      <c r="C671" s="21"/>
      <c r="D671" s="22"/>
    </row>
    <row r="672" spans="1:4" ht="15.75">
      <c r="A672" s="22"/>
      <c r="B672" s="22"/>
      <c r="C672" s="21"/>
      <c r="D672" s="22"/>
    </row>
    <row r="673" spans="1:4" ht="15.75">
      <c r="A673" s="22"/>
      <c r="B673" s="22"/>
      <c r="C673" s="21"/>
      <c r="D673" s="22"/>
    </row>
    <row r="674" spans="1:4" ht="15.75">
      <c r="A674" s="22"/>
      <c r="B674" s="22"/>
      <c r="C674" s="21"/>
      <c r="D674" s="22"/>
    </row>
    <row r="675" spans="1:4" ht="15.75">
      <c r="A675" s="22"/>
      <c r="B675" s="22"/>
      <c r="C675" s="21"/>
      <c r="D675" s="22"/>
    </row>
    <row r="676" spans="1:4" ht="15.75">
      <c r="A676" s="22"/>
      <c r="B676" s="22"/>
      <c r="C676" s="21"/>
      <c r="D676" s="22"/>
    </row>
    <row r="677" spans="1:4" ht="15.75">
      <c r="A677" s="22"/>
      <c r="B677" s="22"/>
      <c r="C677" s="21"/>
      <c r="D677" s="22"/>
    </row>
    <row r="678" spans="1:4" ht="15.75">
      <c r="A678" s="22"/>
      <c r="B678" s="22"/>
      <c r="C678" s="21"/>
      <c r="D678" s="22"/>
    </row>
    <row r="679" spans="1:4" ht="15.75">
      <c r="A679" s="22"/>
      <c r="B679" s="22"/>
      <c r="C679" s="21"/>
      <c r="D679" s="22"/>
    </row>
    <row r="680" spans="1:4" ht="15.75">
      <c r="A680" s="22"/>
      <c r="B680" s="22"/>
      <c r="C680" s="21"/>
      <c r="D680" s="22"/>
    </row>
    <row r="681" spans="1:4" ht="15.75">
      <c r="A681" s="22"/>
      <c r="B681" s="22"/>
      <c r="C681" s="21"/>
      <c r="D681" s="22"/>
    </row>
    <row r="682" spans="1:4" ht="15.75">
      <c r="A682" s="22"/>
      <c r="B682" s="22"/>
      <c r="C682" s="21"/>
      <c r="D682" s="22"/>
    </row>
    <row r="683" spans="1:4" ht="15.75">
      <c r="A683" s="22"/>
      <c r="B683" s="22"/>
      <c r="C683" s="21"/>
      <c r="D683" s="22"/>
    </row>
    <row r="684" spans="1:4" ht="15.75">
      <c r="A684" s="22"/>
      <c r="B684" s="22"/>
      <c r="C684" s="21"/>
      <c r="D684" s="22"/>
    </row>
    <row r="685" spans="1:4" ht="15.75">
      <c r="A685" s="22"/>
      <c r="B685" s="22"/>
      <c r="C685" s="21"/>
      <c r="D685" s="22"/>
    </row>
    <row r="686" spans="1:4" ht="15.75">
      <c r="A686" s="22"/>
      <c r="B686" s="22"/>
      <c r="C686" s="21"/>
      <c r="D686" s="22"/>
    </row>
    <row r="687" spans="1:4" ht="15.75">
      <c r="A687" s="22"/>
      <c r="B687" s="22"/>
      <c r="C687" s="21"/>
      <c r="D687" s="22"/>
    </row>
    <row r="688" spans="1:4" ht="15.75">
      <c r="A688" s="22"/>
      <c r="B688" s="22"/>
      <c r="C688" s="21"/>
      <c r="D688" s="22"/>
    </row>
    <row r="689" spans="1:4" ht="15.75">
      <c r="A689" s="22"/>
      <c r="B689" s="22"/>
      <c r="C689" s="21"/>
      <c r="D689" s="22"/>
    </row>
    <row r="690" spans="1:4" ht="15.75">
      <c r="A690" s="22"/>
      <c r="B690" s="22"/>
      <c r="C690" s="21"/>
      <c r="D690" s="22"/>
    </row>
    <row r="691" spans="1:4" ht="15.75">
      <c r="A691" s="22"/>
      <c r="B691" s="22"/>
      <c r="C691" s="21"/>
      <c r="D691" s="22"/>
    </row>
    <row r="692" spans="1:4" ht="15.75">
      <c r="A692" s="22"/>
      <c r="B692" s="22"/>
      <c r="C692" s="21"/>
      <c r="D692" s="22"/>
    </row>
    <row r="693" spans="1:4" ht="15.75">
      <c r="A693" s="22"/>
      <c r="B693" s="22"/>
      <c r="C693" s="21"/>
      <c r="D693" s="22"/>
    </row>
    <row r="694" spans="1:4" ht="15.75">
      <c r="A694" s="22"/>
      <c r="B694" s="22"/>
      <c r="C694" s="21"/>
      <c r="D694" s="22"/>
    </row>
    <row r="695" spans="1:4" ht="15.75">
      <c r="A695" s="22"/>
      <c r="B695" s="22"/>
      <c r="C695" s="21"/>
      <c r="D695" s="22"/>
    </row>
    <row r="696" spans="1:4" ht="15.75">
      <c r="A696" s="22"/>
      <c r="B696" s="22"/>
      <c r="C696" s="21"/>
      <c r="D696" s="22"/>
    </row>
    <row r="697" spans="1:4" ht="15.75">
      <c r="A697" s="22"/>
      <c r="B697" s="22"/>
      <c r="C697" s="21"/>
      <c r="D697" s="22"/>
    </row>
    <row r="698" spans="1:4" ht="15.75">
      <c r="A698" s="22"/>
      <c r="B698" s="22"/>
      <c r="C698" s="21"/>
      <c r="D698" s="22"/>
    </row>
    <row r="699" spans="1:4" ht="15.75">
      <c r="A699" s="22"/>
      <c r="B699" s="22"/>
      <c r="C699" s="21"/>
      <c r="D699" s="22"/>
    </row>
    <row r="700" spans="1:4" ht="15.75">
      <c r="A700" s="22"/>
      <c r="B700" s="22"/>
      <c r="C700" s="21"/>
      <c r="D700" s="22"/>
    </row>
    <row r="701" spans="1:4" ht="15.75">
      <c r="A701" s="22"/>
      <c r="B701" s="22"/>
      <c r="C701" s="21"/>
      <c r="D701" s="22"/>
    </row>
    <row r="702" spans="1:4" ht="15.75">
      <c r="A702" s="22"/>
      <c r="B702" s="22"/>
      <c r="C702" s="21"/>
      <c r="D702" s="22"/>
    </row>
    <row r="703" spans="1:4" ht="15.75">
      <c r="A703" s="22"/>
      <c r="B703" s="22"/>
      <c r="C703" s="21"/>
      <c r="D703" s="22"/>
    </row>
    <row r="704" spans="1:4" ht="15.75">
      <c r="A704" s="22"/>
      <c r="B704" s="22"/>
      <c r="C704" s="21"/>
      <c r="D704" s="22"/>
    </row>
    <row r="705" spans="1:4" ht="15.75">
      <c r="A705" s="22"/>
      <c r="B705" s="22"/>
      <c r="C705" s="21"/>
      <c r="D705" s="22"/>
    </row>
    <row r="706" spans="1:4" ht="15.75">
      <c r="A706" s="22"/>
      <c r="B706" s="22"/>
      <c r="C706" s="21"/>
      <c r="D706" s="22"/>
    </row>
    <row r="707" spans="1:4" ht="15.75">
      <c r="A707" s="22"/>
      <c r="B707" s="22"/>
      <c r="C707" s="21"/>
      <c r="D707" s="22"/>
    </row>
    <row r="708" spans="1:4" ht="15.75">
      <c r="A708" s="22"/>
      <c r="B708" s="22"/>
      <c r="C708" s="21"/>
      <c r="D708" s="22"/>
    </row>
    <row r="709" spans="1:4" ht="15.75">
      <c r="A709" s="22"/>
      <c r="B709" s="22"/>
      <c r="C709" s="21"/>
      <c r="D709" s="22"/>
    </row>
    <row r="710" spans="1:4" ht="15.75">
      <c r="A710" s="22"/>
      <c r="C710" s="21"/>
      <c r="D710" s="22"/>
    </row>
    <row r="711" ht="15.75">
      <c r="C711" s="23"/>
    </row>
    <row r="712" ht="15.75">
      <c r="C712" s="23"/>
    </row>
    <row r="713" ht="15.75">
      <c r="C713" s="23"/>
    </row>
    <row r="714" ht="15.75">
      <c r="C714" s="23"/>
    </row>
    <row r="715" ht="15.75">
      <c r="C715" s="23"/>
    </row>
    <row r="716" ht="15.75">
      <c r="C716" s="23"/>
    </row>
    <row r="717" ht="15.75">
      <c r="C717" s="23"/>
    </row>
    <row r="718" ht="15.75">
      <c r="C718" s="23"/>
    </row>
    <row r="719" ht="15.75">
      <c r="C719" s="23"/>
    </row>
    <row r="720" ht="15.75">
      <c r="C720" s="23"/>
    </row>
    <row r="721" ht="15.75">
      <c r="C721" s="23"/>
    </row>
    <row r="722" ht="15.75">
      <c r="C722" s="23"/>
    </row>
    <row r="723" ht="15.75">
      <c r="C723" s="23"/>
    </row>
    <row r="724" ht="15.75">
      <c r="C724" s="23"/>
    </row>
    <row r="725" ht="15.75">
      <c r="C725" s="23"/>
    </row>
    <row r="726" ht="15.75">
      <c r="C726" s="23"/>
    </row>
    <row r="727" ht="15.75">
      <c r="C727" s="23"/>
    </row>
    <row r="728" ht="15.75">
      <c r="C728" s="23"/>
    </row>
    <row r="729" ht="15.75">
      <c r="C729" s="23"/>
    </row>
    <row r="730" ht="15.75">
      <c r="C730" s="23"/>
    </row>
    <row r="731" ht="15.75">
      <c r="C731" s="23"/>
    </row>
    <row r="732" ht="15.75">
      <c r="C732" s="23"/>
    </row>
    <row r="733" ht="15.75">
      <c r="C733" s="23"/>
    </row>
    <row r="734" ht="15.75">
      <c r="C734" s="23"/>
    </row>
    <row r="735" ht="15.75">
      <c r="C735" s="23"/>
    </row>
    <row r="736" ht="15.75">
      <c r="C736" s="23"/>
    </row>
    <row r="737" ht="15.75">
      <c r="C737" s="23"/>
    </row>
    <row r="738" ht="15.75">
      <c r="C738" s="23"/>
    </row>
    <row r="739" ht="15.75">
      <c r="C739" s="23"/>
    </row>
    <row r="740" ht="15.75">
      <c r="C740" s="23"/>
    </row>
    <row r="741" ht="15.75">
      <c r="C741" s="23"/>
    </row>
    <row r="742" ht="15.75">
      <c r="C742" s="23"/>
    </row>
    <row r="743" ht="15.75">
      <c r="C743" s="23"/>
    </row>
    <row r="744" ht="15.75">
      <c r="C744" s="23"/>
    </row>
    <row r="745" ht="15.75">
      <c r="C745" s="23"/>
    </row>
    <row r="746" ht="15.75">
      <c r="C746" s="23"/>
    </row>
    <row r="747" ht="15.75">
      <c r="C747" s="23"/>
    </row>
    <row r="748" ht="15.75">
      <c r="C748" s="23"/>
    </row>
    <row r="749" ht="15.75">
      <c r="C749" s="23"/>
    </row>
    <row r="750" ht="15.75">
      <c r="C750" s="23"/>
    </row>
    <row r="751" ht="15.75">
      <c r="C751" s="23"/>
    </row>
    <row r="752" ht="15.75">
      <c r="C752" s="23"/>
    </row>
    <row r="753" ht="15.75">
      <c r="C753" s="23"/>
    </row>
    <row r="754" ht="15.75">
      <c r="C754" s="23"/>
    </row>
    <row r="755" ht="15.75">
      <c r="C755" s="23"/>
    </row>
    <row r="756" ht="15.75">
      <c r="C756" s="23"/>
    </row>
    <row r="757" ht="15.75">
      <c r="C757" s="23"/>
    </row>
    <row r="758" ht="15.75">
      <c r="C758" s="23"/>
    </row>
    <row r="759" ht="15.75">
      <c r="C759" s="23"/>
    </row>
    <row r="760" ht="15.75">
      <c r="C760" s="23"/>
    </row>
    <row r="761" ht="15.75">
      <c r="C761" s="23"/>
    </row>
    <row r="762" ht="15.75">
      <c r="C762" s="23"/>
    </row>
    <row r="763" ht="15.75">
      <c r="C763" s="23"/>
    </row>
    <row r="764" ht="15.75">
      <c r="C764" s="23"/>
    </row>
    <row r="765" ht="15.75">
      <c r="C765" s="23"/>
    </row>
    <row r="766" ht="15.75">
      <c r="C766" s="23"/>
    </row>
    <row r="767" ht="15.75">
      <c r="C767" s="23"/>
    </row>
    <row r="768" ht="15.75">
      <c r="C768" s="23"/>
    </row>
    <row r="769" ht="15.75">
      <c r="C769" s="23"/>
    </row>
    <row r="770" ht="15.75">
      <c r="C770" s="23"/>
    </row>
    <row r="771" ht="15.75">
      <c r="C771" s="23"/>
    </row>
    <row r="772" ht="15.75">
      <c r="C772" s="23"/>
    </row>
    <row r="773" ht="15.75">
      <c r="C773" s="23"/>
    </row>
    <row r="774" ht="15.75">
      <c r="C774" s="23"/>
    </row>
    <row r="775" ht="15.75">
      <c r="C775" s="23"/>
    </row>
    <row r="776" ht="15.75">
      <c r="C776" s="23"/>
    </row>
    <row r="777" ht="15.75">
      <c r="C777" s="23"/>
    </row>
    <row r="778" ht="15.75">
      <c r="C778" s="23"/>
    </row>
    <row r="779" ht="15.75">
      <c r="C779" s="23"/>
    </row>
    <row r="780" ht="15.75">
      <c r="C780" s="23"/>
    </row>
    <row r="781" ht="15.75">
      <c r="C781" s="23"/>
    </row>
    <row r="782" ht="15.75">
      <c r="C782" s="23"/>
    </row>
    <row r="783" ht="15.75">
      <c r="C783" s="23"/>
    </row>
    <row r="784" ht="15.75">
      <c r="C784" s="23"/>
    </row>
    <row r="785" ht="15.75">
      <c r="C785" s="23"/>
    </row>
    <row r="786" ht="15.75">
      <c r="C786" s="23"/>
    </row>
    <row r="787" ht="15.75">
      <c r="C787" s="23"/>
    </row>
    <row r="788" ht="15.75">
      <c r="C788" s="23"/>
    </row>
    <row r="789" ht="15.75">
      <c r="C789" s="23"/>
    </row>
    <row r="790" ht="15.75">
      <c r="C790" s="23"/>
    </row>
    <row r="791" ht="15.75">
      <c r="C791" s="23"/>
    </row>
    <row r="792" ht="15.75">
      <c r="C792" s="23"/>
    </row>
    <row r="793" ht="15.75">
      <c r="C793" s="23"/>
    </row>
    <row r="794" ht="15.75">
      <c r="C794" s="23"/>
    </row>
    <row r="795" ht="15.75">
      <c r="C795" s="23"/>
    </row>
    <row r="796" ht="15.75">
      <c r="C796" s="23"/>
    </row>
    <row r="797" ht="15.75">
      <c r="C797" s="23"/>
    </row>
    <row r="798" ht="15.75">
      <c r="C798" s="23"/>
    </row>
    <row r="799" ht="15.75">
      <c r="C799" s="23"/>
    </row>
    <row r="800" ht="15.75">
      <c r="C800" s="23"/>
    </row>
    <row r="801" ht="15.75">
      <c r="C801" s="23"/>
    </row>
    <row r="802" ht="15.75">
      <c r="C802" s="23"/>
    </row>
    <row r="803" ht="15.75">
      <c r="C803" s="23"/>
    </row>
    <row r="804" ht="15.75">
      <c r="C804" s="23"/>
    </row>
    <row r="805" ht="15.75">
      <c r="C805" s="23"/>
    </row>
    <row r="806" ht="15.75">
      <c r="C806" s="23"/>
    </row>
    <row r="807" ht="15.75">
      <c r="C807" s="23"/>
    </row>
    <row r="808" ht="15.75">
      <c r="C808" s="23"/>
    </row>
    <row r="809" ht="15.75">
      <c r="C809" s="23"/>
    </row>
    <row r="810" ht="15.75">
      <c r="C810" s="23"/>
    </row>
    <row r="811" ht="15.75">
      <c r="C811" s="23"/>
    </row>
    <row r="812" ht="15.75">
      <c r="C812" s="23"/>
    </row>
    <row r="813" ht="15.75">
      <c r="C813" s="23"/>
    </row>
    <row r="814" ht="15.75">
      <c r="C814" s="23"/>
    </row>
    <row r="815" ht="15.75">
      <c r="C815" s="23"/>
    </row>
    <row r="816" ht="15.75">
      <c r="C816" s="23"/>
    </row>
    <row r="817" ht="15.75">
      <c r="C817" s="23"/>
    </row>
    <row r="818" ht="15.75">
      <c r="C818" s="23"/>
    </row>
    <row r="819" ht="15.75">
      <c r="C819" s="23"/>
    </row>
    <row r="820" ht="15.75">
      <c r="C820" s="23"/>
    </row>
    <row r="821" ht="15.75">
      <c r="C821" s="23"/>
    </row>
    <row r="822" ht="15.75">
      <c r="C822" s="23"/>
    </row>
    <row r="823" ht="15.75">
      <c r="C823" s="23"/>
    </row>
    <row r="824" ht="15.75">
      <c r="C824" s="23"/>
    </row>
    <row r="825" ht="15.75">
      <c r="C825" s="23"/>
    </row>
    <row r="826" ht="15.75">
      <c r="C826" s="23"/>
    </row>
    <row r="827" ht="15.75">
      <c r="C827" s="23"/>
    </row>
    <row r="828" ht="15.75">
      <c r="C828" s="23"/>
    </row>
    <row r="829" ht="15.75">
      <c r="C829" s="23"/>
    </row>
    <row r="830" ht="15.75">
      <c r="C830" s="23"/>
    </row>
    <row r="831" ht="15.75">
      <c r="C831" s="23"/>
    </row>
    <row r="832" ht="15.75">
      <c r="C832" s="23"/>
    </row>
    <row r="833" ht="15.75">
      <c r="C833" s="23"/>
    </row>
    <row r="834" ht="15.75">
      <c r="C834" s="23"/>
    </row>
    <row r="835" ht="15.75">
      <c r="C835" s="23"/>
    </row>
    <row r="836" ht="15.75">
      <c r="C836" s="23"/>
    </row>
    <row r="837" ht="15.75">
      <c r="C837" s="23"/>
    </row>
    <row r="838" ht="15.75">
      <c r="C838" s="23"/>
    </row>
    <row r="839" ht="15.75">
      <c r="C839" s="23"/>
    </row>
    <row r="840" ht="15.75">
      <c r="C840" s="23"/>
    </row>
    <row r="841" ht="15.75">
      <c r="C841" s="23"/>
    </row>
    <row r="842" ht="15.75">
      <c r="C842" s="23"/>
    </row>
    <row r="843" ht="15.75">
      <c r="C843" s="23"/>
    </row>
    <row r="844" ht="15.75">
      <c r="C844" s="23"/>
    </row>
    <row r="845" ht="15.75">
      <c r="C845" s="23"/>
    </row>
    <row r="846" ht="15.75">
      <c r="C846" s="23"/>
    </row>
    <row r="847" ht="15.75">
      <c r="C847" s="23"/>
    </row>
    <row r="848" ht="15.75">
      <c r="C848" s="23"/>
    </row>
    <row r="849" ht="15.75">
      <c r="C849" s="23"/>
    </row>
    <row r="850" ht="15.75">
      <c r="C850" s="23"/>
    </row>
    <row r="851" ht="15.75">
      <c r="C851" s="23"/>
    </row>
    <row r="852" ht="15.75">
      <c r="C852" s="23"/>
    </row>
    <row r="853" ht="15.75">
      <c r="C853" s="23"/>
    </row>
    <row r="854" ht="15.75">
      <c r="C854" s="23"/>
    </row>
    <row r="855" ht="15.75">
      <c r="C855" s="23"/>
    </row>
    <row r="856" ht="15.75">
      <c r="C856" s="23"/>
    </row>
    <row r="857" ht="15.75">
      <c r="C857" s="23"/>
    </row>
    <row r="858" ht="15.75">
      <c r="C858" s="23"/>
    </row>
    <row r="859" ht="15.75">
      <c r="C859" s="23"/>
    </row>
    <row r="860" ht="15.75">
      <c r="C860" s="23"/>
    </row>
    <row r="861" ht="15.75">
      <c r="C861" s="23"/>
    </row>
    <row r="862" ht="15.75">
      <c r="C862" s="23"/>
    </row>
    <row r="863" ht="15.75">
      <c r="C863" s="23"/>
    </row>
    <row r="864" ht="15.75">
      <c r="C864" s="23"/>
    </row>
    <row r="865" ht="15.75">
      <c r="C865" s="23"/>
    </row>
    <row r="866" ht="15.75">
      <c r="C866" s="23"/>
    </row>
    <row r="867" ht="15.75">
      <c r="C867" s="23"/>
    </row>
    <row r="868" ht="15.75">
      <c r="C868" s="23"/>
    </row>
    <row r="869" ht="15.75">
      <c r="C869" s="23"/>
    </row>
    <row r="870" ht="15.75">
      <c r="C870" s="23"/>
    </row>
    <row r="871" ht="15.75">
      <c r="C871" s="23"/>
    </row>
    <row r="872" ht="15.75">
      <c r="C872" s="23"/>
    </row>
    <row r="873" ht="15.75">
      <c r="C873" s="23"/>
    </row>
    <row r="874" ht="15.75">
      <c r="C874" s="23"/>
    </row>
    <row r="875" ht="15.75">
      <c r="C875" s="23"/>
    </row>
    <row r="876" ht="15.75">
      <c r="C876" s="23"/>
    </row>
    <row r="877" ht="15.75">
      <c r="C877" s="23"/>
    </row>
    <row r="878" ht="15.75">
      <c r="C878" s="23"/>
    </row>
    <row r="879" ht="15.75">
      <c r="C879" s="23"/>
    </row>
    <row r="880" ht="15.75">
      <c r="C880" s="23"/>
    </row>
    <row r="881" ht="15.75">
      <c r="C881" s="23"/>
    </row>
    <row r="882" ht="15.75">
      <c r="C882" s="23"/>
    </row>
    <row r="883" ht="15.75">
      <c r="C883" s="23"/>
    </row>
    <row r="884" ht="15.75">
      <c r="C884" s="23"/>
    </row>
    <row r="885" ht="15.75">
      <c r="C885" s="23"/>
    </row>
    <row r="886" ht="15.75">
      <c r="C886" s="23"/>
    </row>
    <row r="887" ht="15.75">
      <c r="C887" s="23"/>
    </row>
    <row r="888" ht="15.75">
      <c r="C888" s="23"/>
    </row>
    <row r="889" ht="15.75">
      <c r="C889" s="23"/>
    </row>
    <row r="890" ht="15.75">
      <c r="C890" s="23"/>
    </row>
    <row r="891" ht="15.75">
      <c r="C891" s="23"/>
    </row>
    <row r="892" ht="15.75">
      <c r="C892" s="23"/>
    </row>
    <row r="893" ht="15.75">
      <c r="C893" s="23"/>
    </row>
    <row r="894" ht="15.75">
      <c r="C894" s="23"/>
    </row>
    <row r="895" ht="15.75">
      <c r="C895" s="23"/>
    </row>
    <row r="896" ht="15.75">
      <c r="C896" s="23"/>
    </row>
    <row r="897" ht="15.75">
      <c r="C897" s="23"/>
    </row>
    <row r="898" ht="15.75">
      <c r="C898" s="23"/>
    </row>
    <row r="899" ht="15.75">
      <c r="C899" s="23"/>
    </row>
    <row r="900" ht="15.75">
      <c r="C900" s="23"/>
    </row>
    <row r="901" ht="15.75">
      <c r="C901" s="23"/>
    </row>
    <row r="902" ht="15.75">
      <c r="C902" s="23"/>
    </row>
    <row r="903" ht="15.75">
      <c r="C903" s="23"/>
    </row>
    <row r="904" ht="15.75">
      <c r="C904" s="23"/>
    </row>
    <row r="905" ht="15.75">
      <c r="C905" s="23"/>
    </row>
    <row r="906" ht="15.75">
      <c r="C906" s="23"/>
    </row>
    <row r="907" ht="15.75">
      <c r="C907" s="23"/>
    </row>
    <row r="908" ht="15.75">
      <c r="C908" s="23"/>
    </row>
    <row r="909" ht="15.75">
      <c r="C909" s="23"/>
    </row>
    <row r="910" ht="15.75">
      <c r="C910" s="23"/>
    </row>
    <row r="911" ht="15.75">
      <c r="C911" s="23"/>
    </row>
    <row r="912" ht="15.75">
      <c r="C912" s="23"/>
    </row>
    <row r="913" ht="15.75">
      <c r="C913" s="23"/>
    </row>
    <row r="914" ht="15.75">
      <c r="C914" s="23"/>
    </row>
    <row r="915" ht="15.75">
      <c r="C915" s="23"/>
    </row>
    <row r="916" ht="15.75">
      <c r="C916" s="23"/>
    </row>
    <row r="917" ht="15.75">
      <c r="C917" s="23"/>
    </row>
    <row r="918" ht="15.75">
      <c r="C918" s="23"/>
    </row>
    <row r="919" ht="15.75">
      <c r="C919" s="23"/>
    </row>
    <row r="920" ht="15.75">
      <c r="C920" s="23"/>
    </row>
    <row r="921" ht="15.75">
      <c r="C921" s="23"/>
    </row>
    <row r="922" ht="15.75">
      <c r="C922" s="23"/>
    </row>
    <row r="923" ht="15.75">
      <c r="C923" s="23"/>
    </row>
    <row r="924" ht="15.75">
      <c r="C924" s="23"/>
    </row>
    <row r="925" ht="15.75">
      <c r="C925" s="23"/>
    </row>
    <row r="926" ht="15.75">
      <c r="C926" s="23"/>
    </row>
    <row r="927" ht="15.75">
      <c r="C927" s="23"/>
    </row>
    <row r="928" ht="15.75">
      <c r="C928" s="23"/>
    </row>
    <row r="929" ht="15.75">
      <c r="C929" s="23"/>
    </row>
    <row r="930" ht="15.75">
      <c r="C930" s="23"/>
    </row>
    <row r="931" ht="15.75">
      <c r="C931" s="23"/>
    </row>
    <row r="932" ht="15.75">
      <c r="C932" s="23"/>
    </row>
    <row r="933" ht="15.75">
      <c r="C933" s="23"/>
    </row>
    <row r="934" ht="15.75">
      <c r="C934" s="23"/>
    </row>
    <row r="935" ht="15.75">
      <c r="C935" s="23"/>
    </row>
    <row r="936" ht="15.75">
      <c r="C936" s="23"/>
    </row>
    <row r="937" ht="15.75">
      <c r="C937" s="23"/>
    </row>
    <row r="938" ht="15.75">
      <c r="C938" s="23"/>
    </row>
    <row r="939" ht="15.75">
      <c r="C939" s="23"/>
    </row>
    <row r="940" ht="15.75">
      <c r="C940" s="23"/>
    </row>
    <row r="941" ht="15.75">
      <c r="C941" s="23"/>
    </row>
    <row r="942" ht="15.75">
      <c r="C942" s="23"/>
    </row>
    <row r="943" ht="15.75">
      <c r="C943" s="23"/>
    </row>
    <row r="944" ht="15.75">
      <c r="C944" s="23"/>
    </row>
    <row r="945" ht="15.75">
      <c r="C945" s="23"/>
    </row>
    <row r="946" ht="15.75">
      <c r="C946" s="23"/>
    </row>
    <row r="947" ht="15.75">
      <c r="C947" s="23"/>
    </row>
    <row r="948" ht="15.75">
      <c r="C948" s="23"/>
    </row>
    <row r="949" ht="15.75">
      <c r="C949" s="23"/>
    </row>
    <row r="950" ht="15.75">
      <c r="C950" s="23"/>
    </row>
    <row r="951" ht="15.75">
      <c r="C951" s="23"/>
    </row>
    <row r="952" ht="15.75">
      <c r="C952" s="23"/>
    </row>
    <row r="953" ht="15.75">
      <c r="C953" s="23"/>
    </row>
    <row r="954" ht="15.75">
      <c r="C954" s="23"/>
    </row>
    <row r="955" ht="15.75">
      <c r="C955" s="23"/>
    </row>
    <row r="956" ht="15.75">
      <c r="C956" s="23"/>
    </row>
    <row r="957" ht="15.75">
      <c r="C957" s="23"/>
    </row>
    <row r="958" ht="15.75">
      <c r="C958" s="23"/>
    </row>
    <row r="959" ht="15.75">
      <c r="C959" s="23"/>
    </row>
    <row r="960" ht="15.75">
      <c r="C960" s="23"/>
    </row>
    <row r="961" ht="15.75">
      <c r="C961" s="23"/>
    </row>
    <row r="962" ht="15.75">
      <c r="C962" s="23"/>
    </row>
    <row r="963" ht="15.75">
      <c r="C963" s="23"/>
    </row>
    <row r="964" ht="15.75">
      <c r="C964" s="23"/>
    </row>
    <row r="965" ht="15.75">
      <c r="C965" s="23"/>
    </row>
    <row r="966" ht="15.75">
      <c r="C966" s="23"/>
    </row>
    <row r="967" ht="15.75">
      <c r="C967" s="23"/>
    </row>
    <row r="968" ht="15.75">
      <c r="C968" s="23"/>
    </row>
    <row r="969" ht="15.75">
      <c r="C969" s="23"/>
    </row>
    <row r="970" ht="15.75">
      <c r="C970" s="23"/>
    </row>
    <row r="971" ht="15.75">
      <c r="C971" s="23"/>
    </row>
    <row r="972" ht="15.75">
      <c r="C972" s="23"/>
    </row>
    <row r="973" ht="15.75">
      <c r="C973" s="23"/>
    </row>
    <row r="974" ht="15.75">
      <c r="C974" s="23"/>
    </row>
    <row r="975" ht="15.75">
      <c r="C975" s="23"/>
    </row>
    <row r="976" ht="15.75">
      <c r="C976" s="23"/>
    </row>
    <row r="977" ht="15.75">
      <c r="C977" s="23"/>
    </row>
    <row r="978" ht="15.75">
      <c r="C978" s="23"/>
    </row>
    <row r="979" ht="15.75">
      <c r="C979" s="23"/>
    </row>
    <row r="980" ht="15.75">
      <c r="C980" s="23"/>
    </row>
    <row r="981" ht="15.75">
      <c r="C981" s="23"/>
    </row>
    <row r="982" ht="15.75">
      <c r="C982" s="23"/>
    </row>
    <row r="983" ht="15.75">
      <c r="C983" s="23"/>
    </row>
    <row r="984" ht="15.75">
      <c r="C984" s="23"/>
    </row>
    <row r="985" ht="15.75">
      <c r="C985" s="23"/>
    </row>
    <row r="986" ht="15.75">
      <c r="C986" s="23"/>
    </row>
    <row r="987" ht="15.75">
      <c r="C987" s="23"/>
    </row>
    <row r="988" ht="15.75">
      <c r="C988" s="23"/>
    </row>
    <row r="989" ht="15.75">
      <c r="C989" s="23"/>
    </row>
    <row r="990" ht="15.75">
      <c r="C990" s="23"/>
    </row>
    <row r="991" ht="15.75">
      <c r="C991" s="23"/>
    </row>
    <row r="992" ht="15.75">
      <c r="C992" s="23"/>
    </row>
    <row r="993" ht="15.75">
      <c r="C993" s="23"/>
    </row>
    <row r="994" ht="15.75">
      <c r="C994" s="23"/>
    </row>
    <row r="995" ht="15.75">
      <c r="C995" s="23"/>
    </row>
    <row r="996" ht="15.75">
      <c r="C996" s="23"/>
    </row>
    <row r="997" ht="15.75">
      <c r="C997" s="23"/>
    </row>
    <row r="998" ht="15.75">
      <c r="C998" s="23"/>
    </row>
    <row r="999" ht="15.75">
      <c r="C999" s="23"/>
    </row>
    <row r="1000" ht="15.75">
      <c r="C1000" s="23"/>
    </row>
    <row r="1001" ht="15.75">
      <c r="C1001" s="23"/>
    </row>
    <row r="1002" ht="15.75">
      <c r="C1002" s="23"/>
    </row>
    <row r="1003" ht="15.75">
      <c r="C1003" s="23"/>
    </row>
    <row r="1004" ht="15.75">
      <c r="C1004" s="23"/>
    </row>
    <row r="1005" ht="15.75">
      <c r="C1005" s="23"/>
    </row>
    <row r="1006" ht="15.75">
      <c r="C1006" s="23"/>
    </row>
    <row r="1007" ht="15.75">
      <c r="C1007" s="23"/>
    </row>
    <row r="1008" ht="15.75">
      <c r="C1008" s="23"/>
    </row>
    <row r="1009" ht="15.75">
      <c r="C1009" s="23"/>
    </row>
    <row r="1010" ht="15.75">
      <c r="C1010" s="23"/>
    </row>
    <row r="1011" ht="15.75">
      <c r="C1011" s="23"/>
    </row>
    <row r="1012" ht="15.75">
      <c r="C1012" s="23"/>
    </row>
    <row r="1013" ht="15.75">
      <c r="C1013" s="23"/>
    </row>
    <row r="1014" ht="15.75">
      <c r="C1014" s="23"/>
    </row>
    <row r="1015" ht="15.75">
      <c r="C1015" s="23"/>
    </row>
    <row r="1016" ht="15.75">
      <c r="C1016" s="23"/>
    </row>
    <row r="1017" ht="15.75">
      <c r="C1017" s="23"/>
    </row>
    <row r="1018" ht="15.75">
      <c r="C1018" s="23"/>
    </row>
    <row r="1019" ht="15.75">
      <c r="C1019" s="23"/>
    </row>
    <row r="1020" ht="15.75">
      <c r="C1020" s="23"/>
    </row>
    <row r="1021" ht="15.75">
      <c r="C1021" s="23"/>
    </row>
    <row r="1022" ht="15.75">
      <c r="C1022" s="23"/>
    </row>
    <row r="1023" ht="15.75">
      <c r="C1023" s="23"/>
    </row>
    <row r="1024" ht="15.75">
      <c r="C1024" s="23"/>
    </row>
    <row r="1025" ht="15.75">
      <c r="C1025" s="23"/>
    </row>
    <row r="1026" ht="15.75">
      <c r="C1026" s="23"/>
    </row>
    <row r="1027" ht="15.75">
      <c r="C1027" s="23"/>
    </row>
    <row r="1028" ht="15.75">
      <c r="C1028" s="23"/>
    </row>
    <row r="1029" ht="15.75">
      <c r="C1029" s="23"/>
    </row>
    <row r="1030" ht="15.75">
      <c r="C1030" s="23"/>
    </row>
    <row r="1031" ht="15.75">
      <c r="C1031" s="23"/>
    </row>
    <row r="1032" ht="15.75">
      <c r="C1032" s="23"/>
    </row>
    <row r="1033" ht="15.75">
      <c r="C1033" s="23"/>
    </row>
    <row r="1034" ht="15.75">
      <c r="C1034" s="23"/>
    </row>
    <row r="1035" ht="15.75">
      <c r="C1035" s="23"/>
    </row>
    <row r="1036" ht="15.75">
      <c r="C1036" s="23"/>
    </row>
    <row r="1037" ht="15.75">
      <c r="C1037" s="23"/>
    </row>
    <row r="1038" ht="15.75">
      <c r="C1038" s="23"/>
    </row>
    <row r="1039" ht="15.75">
      <c r="C1039" s="23"/>
    </row>
    <row r="1040" ht="15.75">
      <c r="C1040" s="23"/>
    </row>
    <row r="1041" ht="15.75">
      <c r="C1041" s="23"/>
    </row>
    <row r="1042" ht="15.75">
      <c r="C1042" s="23"/>
    </row>
    <row r="1043" ht="15.75">
      <c r="C1043" s="23"/>
    </row>
    <row r="1044" ht="15.75">
      <c r="C1044" s="23"/>
    </row>
    <row r="1045" ht="15.75">
      <c r="C1045" s="23"/>
    </row>
    <row r="1046" ht="15.75">
      <c r="C1046" s="23"/>
    </row>
    <row r="1047" ht="15.75">
      <c r="C1047" s="23"/>
    </row>
    <row r="1048" ht="15.75">
      <c r="C1048" s="23"/>
    </row>
    <row r="1049" ht="15.75">
      <c r="C1049" s="23"/>
    </row>
    <row r="1050" ht="15.75">
      <c r="C1050" s="23"/>
    </row>
    <row r="1051" ht="15.75">
      <c r="C1051" s="23"/>
    </row>
    <row r="1052" ht="15.75">
      <c r="C1052" s="23"/>
    </row>
    <row r="1053" ht="15.75">
      <c r="C1053" s="23"/>
    </row>
    <row r="1054" ht="15.75">
      <c r="C1054" s="23"/>
    </row>
    <row r="1055" ht="15.75">
      <c r="C1055" s="23"/>
    </row>
    <row r="1056" ht="15.75">
      <c r="C1056" s="23"/>
    </row>
    <row r="1057" ht="15.75">
      <c r="C1057" s="23"/>
    </row>
    <row r="1058" ht="15.75">
      <c r="C1058" s="23"/>
    </row>
    <row r="1059" ht="15.75">
      <c r="C1059" s="23"/>
    </row>
    <row r="1060" ht="15.75">
      <c r="C1060" s="23"/>
    </row>
    <row r="1061" ht="15.75">
      <c r="C1061" s="23"/>
    </row>
    <row r="1062" ht="15.75">
      <c r="C1062" s="23"/>
    </row>
    <row r="1063" ht="15.75">
      <c r="C1063" s="23"/>
    </row>
    <row r="1064" ht="15.75">
      <c r="C1064" s="23"/>
    </row>
    <row r="1065" ht="15.75">
      <c r="C1065" s="23"/>
    </row>
    <row r="1066" ht="15.75">
      <c r="C1066" s="23"/>
    </row>
    <row r="1067" ht="15.75">
      <c r="C1067" s="23"/>
    </row>
    <row r="1068" ht="15.75">
      <c r="C1068" s="23"/>
    </row>
    <row r="1069" ht="15.75">
      <c r="C1069" s="23"/>
    </row>
    <row r="1070" ht="15.75">
      <c r="C1070" s="23"/>
    </row>
    <row r="1071" ht="15.75">
      <c r="C1071" s="23"/>
    </row>
    <row r="1072" ht="15.75">
      <c r="C1072" s="23"/>
    </row>
    <row r="1073" ht="15.75">
      <c r="C1073" s="23"/>
    </row>
    <row r="1074" ht="15.75">
      <c r="C1074" s="23"/>
    </row>
    <row r="1075" ht="15.75">
      <c r="C1075" s="23"/>
    </row>
    <row r="1076" ht="15.75">
      <c r="C1076" s="23"/>
    </row>
    <row r="1077" ht="15.75">
      <c r="C1077" s="23"/>
    </row>
    <row r="1078" ht="15.75">
      <c r="C1078" s="23"/>
    </row>
    <row r="1079" ht="15.75">
      <c r="C1079" s="23"/>
    </row>
    <row r="1080" ht="15.75">
      <c r="C1080" s="23"/>
    </row>
    <row r="1081" ht="15.75">
      <c r="C1081" s="23"/>
    </row>
    <row r="1082" ht="15.75">
      <c r="C1082" s="23"/>
    </row>
    <row r="1083" ht="15.75">
      <c r="C1083" s="23"/>
    </row>
    <row r="1084" ht="15.75">
      <c r="C1084" s="23"/>
    </row>
    <row r="1085" ht="15.75">
      <c r="C1085" s="23"/>
    </row>
    <row r="1086" ht="15.75">
      <c r="C1086" s="23"/>
    </row>
    <row r="1087" ht="15.75">
      <c r="C1087" s="23"/>
    </row>
    <row r="1088" ht="15.75">
      <c r="C1088" s="23"/>
    </row>
    <row r="1089" ht="15.75">
      <c r="C1089" s="23"/>
    </row>
    <row r="1090" ht="15.75">
      <c r="C1090" s="23"/>
    </row>
    <row r="1091" ht="15.75">
      <c r="C1091" s="23"/>
    </row>
    <row r="1092" ht="15.75">
      <c r="C1092" s="23"/>
    </row>
    <row r="1093" ht="15.75">
      <c r="C1093" s="23"/>
    </row>
    <row r="1094" ht="15.75">
      <c r="C1094" s="23"/>
    </row>
    <row r="1095" ht="15.75">
      <c r="C1095" s="23"/>
    </row>
    <row r="1096" ht="15.75">
      <c r="C1096" s="23"/>
    </row>
    <row r="1097" ht="15.75">
      <c r="C1097" s="23"/>
    </row>
    <row r="1098" ht="15.75">
      <c r="C1098" s="23"/>
    </row>
    <row r="1099" ht="15.75">
      <c r="C1099" s="23"/>
    </row>
    <row r="1100" ht="15.75">
      <c r="C1100" s="23"/>
    </row>
    <row r="1101" ht="15.75">
      <c r="C1101" s="23"/>
    </row>
    <row r="1102" ht="15.75">
      <c r="C1102" s="23"/>
    </row>
    <row r="1103" ht="15.75">
      <c r="C1103" s="23"/>
    </row>
    <row r="1104" ht="15.75">
      <c r="C1104" s="23"/>
    </row>
    <row r="1105" ht="15.75">
      <c r="C1105" s="23"/>
    </row>
    <row r="1106" ht="15.75">
      <c r="C1106" s="23"/>
    </row>
    <row r="1107" ht="15.75">
      <c r="C1107" s="23"/>
    </row>
    <row r="1108" ht="15.75">
      <c r="C1108" s="23"/>
    </row>
    <row r="1109" ht="15.75">
      <c r="C1109" s="23"/>
    </row>
    <row r="1110" ht="15.75">
      <c r="C1110" s="23"/>
    </row>
    <row r="1111" ht="15.75">
      <c r="C1111" s="23"/>
    </row>
    <row r="1112" ht="15.75">
      <c r="C1112" s="23"/>
    </row>
    <row r="1113" ht="15.75">
      <c r="C1113" s="23"/>
    </row>
    <row r="1114" ht="15.75">
      <c r="C1114" s="23"/>
    </row>
    <row r="1115" ht="15.75">
      <c r="C1115" s="23"/>
    </row>
    <row r="1116" ht="15.75">
      <c r="C1116" s="23"/>
    </row>
    <row r="1117" ht="15.75">
      <c r="C1117" s="23"/>
    </row>
    <row r="1118" ht="15.75">
      <c r="C1118" s="23"/>
    </row>
    <row r="1119" ht="15.75">
      <c r="C1119" s="23"/>
    </row>
    <row r="1120" ht="15.75">
      <c r="C1120" s="23"/>
    </row>
    <row r="1121" ht="15.75">
      <c r="C1121" s="23"/>
    </row>
    <row r="1122" ht="15.75">
      <c r="C1122" s="23"/>
    </row>
    <row r="1123" ht="15.75">
      <c r="C1123" s="23"/>
    </row>
    <row r="1124" ht="15.75">
      <c r="C1124" s="23"/>
    </row>
    <row r="1125" ht="15.75">
      <c r="C1125" s="23"/>
    </row>
    <row r="1126" ht="15.75">
      <c r="C1126" s="23"/>
    </row>
    <row r="1127" ht="15.75">
      <c r="C1127" s="23"/>
    </row>
    <row r="1128" ht="15.75">
      <c r="C1128" s="23"/>
    </row>
    <row r="1129" ht="15.75">
      <c r="C1129" s="23"/>
    </row>
    <row r="1130" ht="15.75">
      <c r="C1130" s="23"/>
    </row>
    <row r="1131" ht="15.75">
      <c r="C1131" s="23"/>
    </row>
    <row r="1132" ht="15.75">
      <c r="C1132" s="23"/>
    </row>
    <row r="1133" ht="15.75">
      <c r="C1133" s="23"/>
    </row>
    <row r="1134" ht="15.75">
      <c r="C1134" s="23"/>
    </row>
    <row r="1135" ht="15.75">
      <c r="C1135" s="23"/>
    </row>
    <row r="1136" ht="15.75">
      <c r="C1136" s="23"/>
    </row>
    <row r="1137" ht="15.75">
      <c r="C1137" s="23"/>
    </row>
    <row r="1138" ht="15.75">
      <c r="C1138" s="23"/>
    </row>
    <row r="1139" ht="15.75">
      <c r="C1139" s="23"/>
    </row>
    <row r="1140" ht="15.75">
      <c r="C1140" s="23"/>
    </row>
    <row r="1141" ht="15.75">
      <c r="C1141" s="23"/>
    </row>
    <row r="1142" ht="15.75">
      <c r="C1142" s="23"/>
    </row>
    <row r="1143" ht="15.75">
      <c r="C1143" s="23"/>
    </row>
    <row r="1144" ht="15.75">
      <c r="C1144" s="23"/>
    </row>
    <row r="1145" ht="15.75">
      <c r="C1145" s="23"/>
    </row>
    <row r="1146" ht="15.75">
      <c r="C1146" s="23"/>
    </row>
    <row r="1147" ht="15.75">
      <c r="C1147" s="23"/>
    </row>
    <row r="1148" ht="15.75">
      <c r="C1148" s="23"/>
    </row>
    <row r="1149" ht="15.75">
      <c r="C1149" s="23"/>
    </row>
    <row r="1150" ht="15.75">
      <c r="C1150" s="23"/>
    </row>
    <row r="1151" ht="15.75">
      <c r="C1151" s="23"/>
    </row>
    <row r="1152" ht="15.75">
      <c r="C1152" s="23"/>
    </row>
    <row r="1153" ht="15.75">
      <c r="C1153" s="23"/>
    </row>
    <row r="1154" ht="15.75">
      <c r="C1154" s="23"/>
    </row>
    <row r="1155" ht="15.75">
      <c r="C1155" s="23"/>
    </row>
    <row r="1156" ht="15.75">
      <c r="C1156" s="23"/>
    </row>
    <row r="1157" ht="15.75">
      <c r="C1157" s="23"/>
    </row>
    <row r="1158" ht="15.75">
      <c r="C1158" s="23"/>
    </row>
    <row r="1159" ht="15.75">
      <c r="C1159" s="23"/>
    </row>
    <row r="1160" ht="15.75">
      <c r="C1160" s="23"/>
    </row>
    <row r="1161" ht="15.75">
      <c r="C1161" s="23"/>
    </row>
    <row r="1162" ht="15.75">
      <c r="C1162" s="23"/>
    </row>
    <row r="1163" ht="15.75">
      <c r="C1163" s="23"/>
    </row>
    <row r="1164" ht="15.75">
      <c r="C1164" s="23"/>
    </row>
    <row r="1165" ht="15.75">
      <c r="C1165" s="23"/>
    </row>
    <row r="1166" ht="15.75">
      <c r="C1166" s="23"/>
    </row>
    <row r="1167" ht="15.75">
      <c r="C1167" s="23"/>
    </row>
    <row r="1168" ht="15.75">
      <c r="C1168" s="23"/>
    </row>
    <row r="1169" ht="15.75">
      <c r="C1169" s="23"/>
    </row>
    <row r="1170" ht="15.75">
      <c r="C1170" s="23"/>
    </row>
    <row r="1171" ht="15.75">
      <c r="C1171" s="23"/>
    </row>
    <row r="1172" ht="15.75">
      <c r="C1172" s="23"/>
    </row>
    <row r="1173" ht="15.75">
      <c r="C1173" s="23"/>
    </row>
    <row r="1174" ht="15.75">
      <c r="C1174" s="23"/>
    </row>
    <row r="1175" ht="15.75">
      <c r="C1175" s="23"/>
    </row>
    <row r="1176" ht="15.75">
      <c r="C1176" s="23"/>
    </row>
    <row r="1177" ht="15.75">
      <c r="C1177" s="23"/>
    </row>
    <row r="1178" ht="15.75">
      <c r="C1178" s="23"/>
    </row>
    <row r="1179" ht="15.75">
      <c r="C1179" s="23"/>
    </row>
    <row r="1180" ht="15.75">
      <c r="C1180" s="23"/>
    </row>
    <row r="1181" ht="15.75">
      <c r="C1181" s="23"/>
    </row>
    <row r="1182" ht="15.75">
      <c r="C1182" s="23"/>
    </row>
    <row r="1183" ht="15.75">
      <c r="C1183" s="23"/>
    </row>
    <row r="1184" ht="15.75">
      <c r="C1184" s="23"/>
    </row>
    <row r="1185" ht="15.75">
      <c r="C1185" s="23"/>
    </row>
    <row r="1186" ht="15.75">
      <c r="C1186" s="23"/>
    </row>
    <row r="1187" ht="15.75">
      <c r="C1187" s="23"/>
    </row>
    <row r="1188" ht="15.75">
      <c r="C1188" s="23"/>
    </row>
    <row r="1189" ht="15.75">
      <c r="C1189" s="23"/>
    </row>
    <row r="1190" ht="15.75">
      <c r="C1190" s="23"/>
    </row>
    <row r="1191" ht="15.75">
      <c r="C1191" s="23"/>
    </row>
    <row r="1192" ht="15.75">
      <c r="C1192" s="23"/>
    </row>
    <row r="1193" ht="15.75">
      <c r="C1193" s="23"/>
    </row>
    <row r="1194" ht="15.75">
      <c r="C1194" s="23"/>
    </row>
    <row r="1195" ht="15.75">
      <c r="C1195" s="23"/>
    </row>
    <row r="1196" ht="15.75">
      <c r="C1196" s="23"/>
    </row>
    <row r="1197" ht="15.75">
      <c r="C1197" s="23"/>
    </row>
    <row r="1198" ht="15.75">
      <c r="C1198" s="23"/>
    </row>
    <row r="1199" ht="15.75">
      <c r="C1199" s="23"/>
    </row>
    <row r="1200" ht="15.75">
      <c r="C1200" s="23"/>
    </row>
    <row r="1201" ht="15.75">
      <c r="C1201" s="23"/>
    </row>
    <row r="1202" ht="15.75">
      <c r="C1202" s="23"/>
    </row>
    <row r="1203" ht="15.75">
      <c r="C1203" s="23"/>
    </row>
    <row r="1204" ht="15.75">
      <c r="C1204" s="23"/>
    </row>
    <row r="1205" ht="15.75">
      <c r="C1205" s="23"/>
    </row>
    <row r="1206" ht="15.75">
      <c r="C1206" s="23"/>
    </row>
    <row r="1207" ht="15.75">
      <c r="C1207" s="23"/>
    </row>
    <row r="1208" ht="15.75">
      <c r="C1208" s="23"/>
    </row>
    <row r="1209" ht="15.75">
      <c r="C1209" s="23"/>
    </row>
    <row r="1210" ht="15.75">
      <c r="C1210" s="23"/>
    </row>
    <row r="1211" ht="15.75">
      <c r="C1211" s="23"/>
    </row>
    <row r="1212" ht="15.75">
      <c r="C1212" s="23"/>
    </row>
    <row r="1213" ht="15.75">
      <c r="C1213" s="23"/>
    </row>
    <row r="1214" ht="15.75">
      <c r="C1214" s="23"/>
    </row>
    <row r="1215" ht="15.75">
      <c r="C1215" s="23"/>
    </row>
    <row r="1216" ht="15.75">
      <c r="C1216" s="23"/>
    </row>
    <row r="1217" ht="15.75">
      <c r="C1217" s="23"/>
    </row>
    <row r="1218" ht="15.75">
      <c r="C1218" s="23"/>
    </row>
    <row r="1219" ht="15.75">
      <c r="C1219" s="23"/>
    </row>
    <row r="1220" ht="15.75">
      <c r="C1220" s="23"/>
    </row>
    <row r="1221" ht="15.75">
      <c r="C1221" s="23"/>
    </row>
    <row r="1222" ht="15.75">
      <c r="C1222" s="23"/>
    </row>
    <row r="1223" ht="15.75">
      <c r="C1223" s="23"/>
    </row>
    <row r="1224" ht="15.75">
      <c r="C1224" s="23"/>
    </row>
    <row r="1225" ht="15.75">
      <c r="C1225" s="23"/>
    </row>
    <row r="1226" ht="15.75">
      <c r="C1226" s="23"/>
    </row>
    <row r="1227" ht="15.75">
      <c r="C1227" s="23"/>
    </row>
    <row r="1228" ht="15.75">
      <c r="C1228" s="23"/>
    </row>
    <row r="1229" ht="15.75">
      <c r="C1229" s="23"/>
    </row>
    <row r="1230" ht="15.75">
      <c r="C1230" s="23"/>
    </row>
    <row r="1231" ht="15.75">
      <c r="C1231" s="23"/>
    </row>
    <row r="1232" ht="15.75">
      <c r="C1232" s="23"/>
    </row>
    <row r="1233" ht="15.75">
      <c r="C1233" s="23"/>
    </row>
    <row r="1234" ht="15.75">
      <c r="C1234" s="23"/>
    </row>
    <row r="1235" ht="15.75">
      <c r="C1235" s="23"/>
    </row>
    <row r="1236" ht="15.75">
      <c r="C1236" s="23"/>
    </row>
    <row r="1237" ht="15.75">
      <c r="C1237" s="23"/>
    </row>
    <row r="1238" ht="15.75">
      <c r="C1238" s="23"/>
    </row>
    <row r="1239" ht="15.75">
      <c r="C1239" s="23"/>
    </row>
    <row r="1240" ht="15.75">
      <c r="C1240" s="23"/>
    </row>
    <row r="1241" ht="15.75">
      <c r="C1241" s="23"/>
    </row>
    <row r="1242" ht="15.75">
      <c r="C1242" s="23"/>
    </row>
    <row r="1243" ht="15.75">
      <c r="C1243" s="23"/>
    </row>
    <row r="1244" ht="15.75">
      <c r="C1244" s="23"/>
    </row>
    <row r="1245" ht="15.75">
      <c r="C1245" s="23"/>
    </row>
    <row r="1246" ht="15.75">
      <c r="C1246" s="23"/>
    </row>
    <row r="1247" ht="15.75">
      <c r="C1247" s="23"/>
    </row>
    <row r="1248" ht="15.75">
      <c r="C1248" s="23"/>
    </row>
    <row r="1249" ht="15.75">
      <c r="C1249" s="23"/>
    </row>
    <row r="1250" ht="15.75">
      <c r="C1250" s="23"/>
    </row>
    <row r="1251" ht="15.75">
      <c r="C1251" s="23"/>
    </row>
    <row r="1252" ht="15.75">
      <c r="C1252" s="23"/>
    </row>
    <row r="1253" ht="15.75">
      <c r="C1253" s="23"/>
    </row>
    <row r="1254" ht="15.75">
      <c r="C1254" s="23"/>
    </row>
    <row r="1255" ht="15.75">
      <c r="C1255" s="23"/>
    </row>
    <row r="1256" ht="15.75">
      <c r="C1256" s="23"/>
    </row>
    <row r="1257" ht="15.75">
      <c r="C1257" s="23"/>
    </row>
    <row r="1258" ht="15.75">
      <c r="C1258" s="23"/>
    </row>
    <row r="1259" ht="15.75">
      <c r="C1259" s="23"/>
    </row>
    <row r="1260" ht="15.75">
      <c r="C1260" s="23"/>
    </row>
    <row r="1261" ht="15.75">
      <c r="C1261" s="23"/>
    </row>
    <row r="1262" ht="15.75">
      <c r="C1262" s="23"/>
    </row>
    <row r="1263" ht="15.75">
      <c r="C1263" s="23"/>
    </row>
    <row r="1264" ht="15.75">
      <c r="C1264" s="23"/>
    </row>
    <row r="1265" ht="15.75">
      <c r="C1265" s="23"/>
    </row>
    <row r="1266" ht="15.75">
      <c r="C1266" s="23"/>
    </row>
    <row r="1267" ht="15.75">
      <c r="C1267" s="23"/>
    </row>
    <row r="1268" ht="15.75">
      <c r="C1268" s="23"/>
    </row>
    <row r="1269" ht="15.75">
      <c r="C1269" s="23"/>
    </row>
    <row r="1270" ht="15.75">
      <c r="C1270" s="23"/>
    </row>
    <row r="1271" ht="15.75">
      <c r="C1271" s="23"/>
    </row>
    <row r="1272" ht="15.75">
      <c r="C1272" s="23"/>
    </row>
    <row r="1273" ht="15.75">
      <c r="C1273" s="23"/>
    </row>
    <row r="1274" ht="15.75">
      <c r="C1274" s="23"/>
    </row>
    <row r="1275" ht="15.75">
      <c r="C1275" s="23"/>
    </row>
    <row r="1276" ht="15.75">
      <c r="C1276" s="23"/>
    </row>
    <row r="1277" ht="15.75">
      <c r="C1277" s="23"/>
    </row>
    <row r="1278" ht="15.75">
      <c r="C1278" s="23"/>
    </row>
    <row r="1279" ht="15.75">
      <c r="C1279" s="23"/>
    </row>
    <row r="1280" ht="15.75">
      <c r="C1280" s="23"/>
    </row>
    <row r="1281" ht="15.75">
      <c r="C1281" s="23"/>
    </row>
    <row r="1282" ht="15.75">
      <c r="C1282" s="23"/>
    </row>
    <row r="1283" ht="15.75">
      <c r="C1283" s="23"/>
    </row>
    <row r="1284" ht="15.75">
      <c r="C1284" s="23"/>
    </row>
    <row r="1285" ht="15.75">
      <c r="C1285" s="23"/>
    </row>
    <row r="1286" ht="15.75">
      <c r="C1286" s="23"/>
    </row>
    <row r="1287" ht="15.75">
      <c r="C1287" s="23"/>
    </row>
    <row r="1288" ht="15.75">
      <c r="C1288" s="23"/>
    </row>
    <row r="1289" ht="15.75">
      <c r="C1289" s="23"/>
    </row>
    <row r="1290" ht="15.75">
      <c r="C1290" s="23"/>
    </row>
    <row r="1291" ht="15.75">
      <c r="C1291" s="23"/>
    </row>
    <row r="1292" ht="15.75">
      <c r="C1292" s="23"/>
    </row>
    <row r="1293" ht="15.75">
      <c r="C1293" s="23"/>
    </row>
    <row r="1294" ht="15.75">
      <c r="C1294" s="23"/>
    </row>
    <row r="1295" ht="15.75">
      <c r="C1295" s="23"/>
    </row>
    <row r="1296" ht="15.75">
      <c r="C1296" s="23"/>
    </row>
    <row r="1297" ht="15.75">
      <c r="C1297" s="23"/>
    </row>
    <row r="1298" ht="15.75">
      <c r="C1298" s="23"/>
    </row>
    <row r="1299" ht="15.75">
      <c r="C1299" s="23"/>
    </row>
    <row r="1300" ht="15.75">
      <c r="C1300" s="23"/>
    </row>
    <row r="1301" ht="15.75">
      <c r="C1301" s="23"/>
    </row>
    <row r="1302" ht="15.75">
      <c r="C1302" s="23"/>
    </row>
    <row r="1303" ht="15.75">
      <c r="C1303" s="23"/>
    </row>
    <row r="1304" ht="15.75">
      <c r="C1304" s="23"/>
    </row>
    <row r="1305" ht="15.75">
      <c r="C1305" s="23"/>
    </row>
    <row r="1306" ht="15.75">
      <c r="C1306" s="23"/>
    </row>
    <row r="1307" ht="15.75">
      <c r="C1307" s="23"/>
    </row>
    <row r="1308" ht="15.75">
      <c r="C1308" s="23"/>
    </row>
    <row r="1309" ht="15.75">
      <c r="C1309" s="23"/>
    </row>
    <row r="1310" ht="15.75">
      <c r="C1310" s="23"/>
    </row>
    <row r="1311" ht="15.75">
      <c r="C1311" s="23"/>
    </row>
    <row r="1312" ht="15.75">
      <c r="C1312" s="23"/>
    </row>
    <row r="1313" ht="15.75">
      <c r="C1313" s="23"/>
    </row>
    <row r="1314" ht="15.75">
      <c r="C1314" s="23"/>
    </row>
    <row r="1315" ht="15.75">
      <c r="C1315" s="23"/>
    </row>
    <row r="1316" ht="15.75">
      <c r="C1316" s="23"/>
    </row>
    <row r="1317" ht="15.75">
      <c r="C1317" s="23"/>
    </row>
    <row r="1318" ht="15.75">
      <c r="C1318" s="23"/>
    </row>
    <row r="1319" ht="15.75">
      <c r="C1319" s="23"/>
    </row>
    <row r="1320" ht="15.75">
      <c r="C1320" s="23"/>
    </row>
    <row r="1321" ht="15.75">
      <c r="C1321" s="23"/>
    </row>
    <row r="1322" ht="15.75">
      <c r="C1322" s="23"/>
    </row>
    <row r="1323" ht="15.75">
      <c r="C1323" s="23"/>
    </row>
    <row r="1324" ht="15.75">
      <c r="C1324" s="23"/>
    </row>
    <row r="1325" ht="15.75">
      <c r="C1325" s="23"/>
    </row>
    <row r="1326" ht="15.75">
      <c r="C1326" s="23"/>
    </row>
    <row r="1327" ht="15.75">
      <c r="C1327" s="23"/>
    </row>
    <row r="1328" ht="15.75">
      <c r="C1328" s="23"/>
    </row>
    <row r="1329" ht="15.75">
      <c r="C1329" s="23"/>
    </row>
    <row r="1330" ht="15.75">
      <c r="C1330" s="23"/>
    </row>
    <row r="1331" ht="15.75">
      <c r="C1331" s="23"/>
    </row>
    <row r="1332" ht="15.75">
      <c r="C1332" s="23"/>
    </row>
    <row r="1333" ht="15.75">
      <c r="C1333" s="23"/>
    </row>
    <row r="1334" ht="15.75">
      <c r="C1334" s="23"/>
    </row>
    <row r="1335" ht="15.75">
      <c r="C1335" s="23"/>
    </row>
    <row r="1336" ht="15.75">
      <c r="C1336" s="23"/>
    </row>
    <row r="1337" ht="15.75">
      <c r="C1337" s="23"/>
    </row>
    <row r="1338" ht="15.75">
      <c r="C1338" s="23"/>
    </row>
    <row r="1339" ht="15.75">
      <c r="C1339" s="23"/>
    </row>
    <row r="1340" ht="15.75">
      <c r="C1340" s="23"/>
    </row>
    <row r="1341" ht="15.75">
      <c r="C1341" s="23"/>
    </row>
    <row r="1342" ht="15.75">
      <c r="C1342" s="23"/>
    </row>
    <row r="1343" ht="15.75">
      <c r="C1343" s="23"/>
    </row>
    <row r="1344" ht="15.75">
      <c r="C1344" s="23"/>
    </row>
    <row r="1345" ht="15.75">
      <c r="C1345" s="23"/>
    </row>
    <row r="1346" ht="15.75">
      <c r="C1346" s="23"/>
    </row>
    <row r="1347" ht="15.75">
      <c r="C1347" s="23"/>
    </row>
    <row r="1348" ht="15.75">
      <c r="C1348" s="23"/>
    </row>
    <row r="1349" ht="15.75">
      <c r="C1349" s="23"/>
    </row>
    <row r="1350" ht="15.75">
      <c r="C1350" s="23"/>
    </row>
    <row r="1351" ht="15.75">
      <c r="C1351" s="23"/>
    </row>
    <row r="1352" ht="15.75">
      <c r="C1352" s="23"/>
    </row>
    <row r="1353" ht="15.75">
      <c r="C1353" s="23"/>
    </row>
    <row r="1354" ht="15.75">
      <c r="C1354" s="23"/>
    </row>
    <row r="1355" ht="15.75">
      <c r="C1355" s="23"/>
    </row>
    <row r="1356" ht="15.75">
      <c r="C1356" s="23"/>
    </row>
    <row r="1357" ht="15.75">
      <c r="C1357" s="23"/>
    </row>
    <row r="1358" ht="15.75">
      <c r="C1358" s="23"/>
    </row>
    <row r="1359" ht="15.75">
      <c r="C1359" s="23"/>
    </row>
    <row r="1360" ht="15.75">
      <c r="C1360" s="23"/>
    </row>
    <row r="1361" ht="15.75">
      <c r="C1361" s="23"/>
    </row>
    <row r="1362" ht="15.75">
      <c r="C1362" s="23"/>
    </row>
    <row r="1363" ht="15.75">
      <c r="C1363" s="23"/>
    </row>
    <row r="1364" ht="15.75">
      <c r="C1364" s="23"/>
    </row>
    <row r="1365" ht="15.75">
      <c r="C1365" s="23"/>
    </row>
    <row r="1366" ht="15.75">
      <c r="C1366" s="23"/>
    </row>
    <row r="1367" ht="15.75">
      <c r="C1367" s="23"/>
    </row>
    <row r="1368" ht="15.75">
      <c r="C1368" s="23"/>
    </row>
    <row r="1369" ht="15.75">
      <c r="C1369" s="23"/>
    </row>
    <row r="1370" ht="15.75">
      <c r="C1370" s="23"/>
    </row>
    <row r="1371" ht="15.75">
      <c r="C1371" s="23"/>
    </row>
    <row r="1372" ht="15.75">
      <c r="C1372" s="23"/>
    </row>
    <row r="1373" ht="15.75">
      <c r="C1373" s="23"/>
    </row>
    <row r="1374" ht="15.75">
      <c r="C1374" s="23"/>
    </row>
    <row r="1375" ht="15.75">
      <c r="C1375" s="23"/>
    </row>
    <row r="1376" ht="15.75">
      <c r="C1376" s="23"/>
    </row>
    <row r="1377" ht="15.75">
      <c r="C1377" s="23"/>
    </row>
    <row r="1378" ht="15.75">
      <c r="C1378" s="23"/>
    </row>
    <row r="1379" ht="15.75">
      <c r="C1379" s="23"/>
    </row>
    <row r="1380" ht="15.75">
      <c r="C1380" s="23"/>
    </row>
    <row r="1381" ht="15.75">
      <c r="C1381" s="23"/>
    </row>
    <row r="1382" ht="15.75">
      <c r="C1382" s="23"/>
    </row>
    <row r="1383" ht="15.75">
      <c r="C1383" s="23"/>
    </row>
    <row r="1384" ht="15.75">
      <c r="C1384" s="23"/>
    </row>
    <row r="1385" ht="15.75">
      <c r="C1385" s="23"/>
    </row>
    <row r="1386" ht="15.75">
      <c r="C1386" s="23"/>
    </row>
    <row r="1387" ht="15.75">
      <c r="C1387" s="23"/>
    </row>
    <row r="1388" ht="15.75">
      <c r="C1388" s="23"/>
    </row>
    <row r="1389" ht="15.75">
      <c r="C1389" s="23"/>
    </row>
    <row r="1390" ht="15.75">
      <c r="C1390" s="23"/>
    </row>
    <row r="1391" ht="15.75">
      <c r="C1391" s="23"/>
    </row>
    <row r="1392" ht="15.75">
      <c r="C1392" s="23"/>
    </row>
    <row r="1393" ht="15.75">
      <c r="C1393" s="23"/>
    </row>
    <row r="1394" ht="15.75">
      <c r="C1394" s="23"/>
    </row>
    <row r="1395" ht="15.75">
      <c r="C1395" s="23"/>
    </row>
    <row r="1396" ht="15.75">
      <c r="C1396" s="23"/>
    </row>
    <row r="1397" ht="15.75">
      <c r="C1397" s="23"/>
    </row>
    <row r="1398" ht="15.75">
      <c r="C1398" s="23"/>
    </row>
    <row r="1399" ht="15.75">
      <c r="C1399" s="23"/>
    </row>
    <row r="1400" ht="15.75">
      <c r="C1400" s="23"/>
    </row>
    <row r="1401" ht="15.75">
      <c r="C1401" s="23"/>
    </row>
    <row r="1402" ht="15.75">
      <c r="C1402" s="23"/>
    </row>
    <row r="1403" ht="15.75">
      <c r="C1403" s="23"/>
    </row>
    <row r="1404" ht="15.75">
      <c r="C1404" s="23"/>
    </row>
    <row r="1405" ht="15.75">
      <c r="C1405" s="23"/>
    </row>
    <row r="1406" ht="15.75">
      <c r="C1406" s="23"/>
    </row>
    <row r="1407" ht="15.75">
      <c r="C1407" s="23"/>
    </row>
    <row r="1408" ht="15.75">
      <c r="C1408" s="23"/>
    </row>
    <row r="1409" ht="15.75">
      <c r="C1409" s="23"/>
    </row>
    <row r="1410" ht="15.75">
      <c r="C1410" s="23"/>
    </row>
    <row r="1411" ht="15.75">
      <c r="C1411" s="23"/>
    </row>
    <row r="1412" ht="15.75">
      <c r="C1412" s="23"/>
    </row>
    <row r="1413" ht="15.75">
      <c r="C1413" s="23"/>
    </row>
    <row r="1414" ht="15.75">
      <c r="C1414" s="23"/>
    </row>
    <row r="1415" ht="15.75">
      <c r="C1415" s="23"/>
    </row>
    <row r="1416" ht="15.75">
      <c r="C1416" s="23"/>
    </row>
    <row r="1417" ht="15.75">
      <c r="C1417" s="23"/>
    </row>
    <row r="1418" ht="15.75">
      <c r="C1418" s="23"/>
    </row>
    <row r="1419" ht="15.75">
      <c r="C1419" s="23"/>
    </row>
    <row r="1420" ht="15.75">
      <c r="C1420" s="23"/>
    </row>
    <row r="1421" ht="15.75">
      <c r="C1421" s="23"/>
    </row>
    <row r="1422" ht="15.75">
      <c r="C1422" s="23"/>
    </row>
    <row r="1423" ht="15.75">
      <c r="C1423" s="23"/>
    </row>
    <row r="1424" ht="15.75">
      <c r="C1424" s="23"/>
    </row>
    <row r="1425" ht="15.75">
      <c r="C1425" s="23"/>
    </row>
    <row r="1426" ht="15.75">
      <c r="C1426" s="23"/>
    </row>
    <row r="1427" ht="15.75">
      <c r="C1427" s="23"/>
    </row>
    <row r="1428" ht="15.75">
      <c r="C1428" s="23"/>
    </row>
    <row r="1429" ht="15.75">
      <c r="C1429" s="23"/>
    </row>
    <row r="1430" ht="15.75">
      <c r="C1430" s="23"/>
    </row>
    <row r="1431" ht="15.75">
      <c r="C1431" s="23"/>
    </row>
    <row r="1432" ht="15.75">
      <c r="C1432" s="23"/>
    </row>
    <row r="1433" ht="15.75">
      <c r="C1433" s="23"/>
    </row>
    <row r="1434" ht="15.75">
      <c r="C1434" s="23"/>
    </row>
    <row r="1435" ht="15.75">
      <c r="C1435" s="23"/>
    </row>
    <row r="1436" ht="15.75">
      <c r="C1436" s="23"/>
    </row>
    <row r="1437" ht="15.75">
      <c r="C1437" s="23"/>
    </row>
    <row r="1438" ht="15.75">
      <c r="C1438" s="23"/>
    </row>
    <row r="1439" ht="15.75">
      <c r="C1439" s="23"/>
    </row>
    <row r="1440" ht="15.75">
      <c r="C1440" s="23"/>
    </row>
    <row r="1441" ht="15.75">
      <c r="C1441" s="23"/>
    </row>
    <row r="1442" ht="15.75">
      <c r="C1442" s="23"/>
    </row>
    <row r="1443" ht="15.75">
      <c r="C1443" s="23"/>
    </row>
    <row r="1444" ht="15.75">
      <c r="C1444" s="23"/>
    </row>
    <row r="1445" ht="15.75">
      <c r="C1445" s="23"/>
    </row>
    <row r="1446" ht="15.75">
      <c r="C1446" s="23"/>
    </row>
    <row r="1447" ht="15.75">
      <c r="C1447" s="23"/>
    </row>
    <row r="1448" ht="15.75">
      <c r="C1448" s="23"/>
    </row>
    <row r="1449" ht="15.75">
      <c r="C1449" s="23"/>
    </row>
    <row r="1450" ht="15.75">
      <c r="C1450" s="23"/>
    </row>
    <row r="1451" ht="15.75">
      <c r="C1451" s="23"/>
    </row>
    <row r="1452" ht="15.75">
      <c r="C1452" s="23"/>
    </row>
    <row r="1453" ht="15.75">
      <c r="C1453" s="23"/>
    </row>
    <row r="1454" ht="15.75">
      <c r="C1454" s="23"/>
    </row>
    <row r="1455" ht="15.75">
      <c r="C1455" s="23"/>
    </row>
    <row r="1456" ht="15.75">
      <c r="C1456" s="23"/>
    </row>
    <row r="1457" ht="15.75">
      <c r="C1457" s="23"/>
    </row>
    <row r="1458" ht="15.75">
      <c r="C1458" s="23"/>
    </row>
    <row r="1459" ht="15.75">
      <c r="C1459" s="23"/>
    </row>
    <row r="1460" ht="15.75">
      <c r="C1460" s="23"/>
    </row>
    <row r="1461" ht="15.75">
      <c r="C1461" s="23"/>
    </row>
    <row r="1462" ht="15.75">
      <c r="C1462" s="23"/>
    </row>
    <row r="1463" ht="15.75">
      <c r="C1463" s="23"/>
    </row>
    <row r="1464" ht="15.75">
      <c r="C1464" s="23"/>
    </row>
    <row r="1465" ht="15.75">
      <c r="C1465" s="23"/>
    </row>
    <row r="1466" ht="15.75">
      <c r="C1466" s="23"/>
    </row>
    <row r="1467" ht="15.75">
      <c r="C1467" s="23"/>
    </row>
    <row r="1468" ht="15.75">
      <c r="C1468" s="23"/>
    </row>
    <row r="1469" ht="15.75">
      <c r="C1469" s="23"/>
    </row>
    <row r="1470" ht="15.75">
      <c r="C1470" s="23"/>
    </row>
    <row r="1471" ht="15.75">
      <c r="C1471" s="23"/>
    </row>
    <row r="1472" ht="15.75">
      <c r="C1472" s="23"/>
    </row>
    <row r="1473" ht="15.75">
      <c r="C1473" s="23"/>
    </row>
    <row r="1474" ht="15.75">
      <c r="C1474" s="23"/>
    </row>
    <row r="1475" ht="15.75">
      <c r="C1475" s="23"/>
    </row>
    <row r="1476" ht="15.75">
      <c r="C1476" s="23"/>
    </row>
    <row r="1477" ht="15.75">
      <c r="C1477" s="23"/>
    </row>
    <row r="1478" ht="15.75">
      <c r="C1478" s="23"/>
    </row>
    <row r="1479" ht="15.75">
      <c r="C1479" s="23"/>
    </row>
    <row r="1480" ht="15.75">
      <c r="C1480" s="23"/>
    </row>
    <row r="1481" ht="15.75">
      <c r="C1481" s="23"/>
    </row>
    <row r="1482" ht="15.75">
      <c r="C1482" s="23"/>
    </row>
    <row r="1483" ht="15.75">
      <c r="C1483" s="23"/>
    </row>
    <row r="1484" ht="15.75">
      <c r="C1484" s="23"/>
    </row>
    <row r="1485" ht="15.75">
      <c r="C1485" s="23"/>
    </row>
    <row r="1486" ht="15.75">
      <c r="C1486" s="23"/>
    </row>
    <row r="1487" ht="15.75">
      <c r="C1487" s="23"/>
    </row>
    <row r="1488" ht="15.75">
      <c r="C1488" s="23"/>
    </row>
    <row r="1489" ht="15.75">
      <c r="C1489" s="23"/>
    </row>
    <row r="1490" ht="15.75">
      <c r="C1490" s="23"/>
    </row>
    <row r="1491" ht="15.75">
      <c r="C1491" s="23"/>
    </row>
    <row r="1492" ht="15.75">
      <c r="C1492" s="23"/>
    </row>
    <row r="1493" ht="15.75">
      <c r="C1493" s="23"/>
    </row>
    <row r="1494" ht="15.75">
      <c r="C1494" s="23"/>
    </row>
    <row r="1495" ht="15.75">
      <c r="C1495" s="23"/>
    </row>
    <row r="1496" ht="15.75">
      <c r="C1496" s="23"/>
    </row>
    <row r="1497" ht="15.75">
      <c r="C1497" s="23"/>
    </row>
    <row r="1498" ht="15.75">
      <c r="C1498" s="23"/>
    </row>
    <row r="1499" ht="15.75">
      <c r="C1499" s="23"/>
    </row>
    <row r="1500" ht="15.75">
      <c r="C1500" s="23"/>
    </row>
    <row r="1501" ht="15.75">
      <c r="C1501" s="23"/>
    </row>
    <row r="1502" ht="15.75">
      <c r="C1502" s="23"/>
    </row>
    <row r="1503" ht="15.75">
      <c r="C1503" s="23"/>
    </row>
    <row r="1504" ht="15.75">
      <c r="C1504" s="23"/>
    </row>
    <row r="1505" ht="15.75">
      <c r="C1505" s="23"/>
    </row>
    <row r="1506" ht="15.75">
      <c r="C1506" s="23"/>
    </row>
    <row r="1507" ht="15.75">
      <c r="C1507" s="23"/>
    </row>
    <row r="1508" ht="15.75">
      <c r="C1508" s="23"/>
    </row>
    <row r="1509" ht="15.75">
      <c r="C1509" s="23"/>
    </row>
    <row r="1510" ht="15.75">
      <c r="C1510" s="23"/>
    </row>
    <row r="1511" ht="15.75">
      <c r="C1511" s="23"/>
    </row>
    <row r="1512" ht="15.75">
      <c r="C1512" s="23"/>
    </row>
    <row r="1513" ht="15.75">
      <c r="C1513" s="23"/>
    </row>
    <row r="1514" ht="15.75">
      <c r="C1514" s="23"/>
    </row>
    <row r="1515" ht="15.75">
      <c r="C1515" s="23"/>
    </row>
    <row r="1516" ht="15.75">
      <c r="C1516" s="23"/>
    </row>
    <row r="1517" ht="15.75">
      <c r="C1517" s="23"/>
    </row>
    <row r="1518" ht="15.75">
      <c r="C1518" s="23"/>
    </row>
    <row r="1519" ht="15.75">
      <c r="C1519" s="23"/>
    </row>
    <row r="1520" ht="15.75">
      <c r="C1520" s="23"/>
    </row>
    <row r="1521" ht="15.75">
      <c r="C1521" s="23"/>
    </row>
    <row r="1522" ht="15.75">
      <c r="C1522" s="23"/>
    </row>
    <row r="1523" ht="15.75">
      <c r="C1523" s="23"/>
    </row>
    <row r="1524" ht="15.75">
      <c r="C1524" s="23"/>
    </row>
    <row r="1525" ht="15.75">
      <c r="C1525" s="23"/>
    </row>
    <row r="1526" ht="15.75">
      <c r="C1526" s="23"/>
    </row>
    <row r="1527" ht="15.75">
      <c r="C1527" s="23"/>
    </row>
    <row r="1528" ht="15.75">
      <c r="C1528" s="23"/>
    </row>
    <row r="1529" ht="15.75">
      <c r="C1529" s="23"/>
    </row>
    <row r="1530" ht="15.75">
      <c r="C1530" s="23"/>
    </row>
    <row r="1531" ht="15.75">
      <c r="C1531" s="23"/>
    </row>
    <row r="1532" ht="15.75">
      <c r="C1532" s="23"/>
    </row>
    <row r="1533" ht="15.75">
      <c r="C1533" s="23"/>
    </row>
    <row r="1534" ht="15.75">
      <c r="C1534" s="23"/>
    </row>
    <row r="1535" ht="15.75">
      <c r="C1535" s="23"/>
    </row>
    <row r="1536" ht="15.75">
      <c r="C1536" s="23"/>
    </row>
    <row r="1537" ht="15.75">
      <c r="C1537" s="23"/>
    </row>
    <row r="1538" ht="15.75">
      <c r="C1538" s="23"/>
    </row>
    <row r="1539" ht="15.75">
      <c r="C1539" s="23"/>
    </row>
    <row r="1540" ht="15.75">
      <c r="C1540" s="23"/>
    </row>
    <row r="1541" ht="15.75">
      <c r="C1541" s="23"/>
    </row>
    <row r="1542" ht="15.75">
      <c r="C1542" s="23"/>
    </row>
    <row r="1543" ht="15.75">
      <c r="C1543" s="23"/>
    </row>
    <row r="1544" ht="15.75">
      <c r="C1544" s="23"/>
    </row>
    <row r="1545" ht="15.75">
      <c r="C1545" s="23"/>
    </row>
    <row r="1546" ht="15.75">
      <c r="C1546" s="23"/>
    </row>
    <row r="1547" ht="15.75">
      <c r="C1547" s="23"/>
    </row>
    <row r="1548" ht="15.75">
      <c r="C1548" s="23"/>
    </row>
    <row r="1549" ht="15.75">
      <c r="C1549" s="23"/>
    </row>
    <row r="1550" ht="15.75">
      <c r="C1550" s="23"/>
    </row>
    <row r="1551" ht="15.75">
      <c r="C1551" s="23"/>
    </row>
    <row r="1552" ht="15.75">
      <c r="C1552" s="23"/>
    </row>
    <row r="1553" ht="15.75">
      <c r="C1553" s="23"/>
    </row>
    <row r="1554" ht="15.75">
      <c r="C1554" s="23"/>
    </row>
    <row r="1555" ht="15.75">
      <c r="C1555" s="23"/>
    </row>
    <row r="1556" ht="15.75">
      <c r="C1556" s="23"/>
    </row>
    <row r="1557" ht="15.75">
      <c r="C1557" s="23"/>
    </row>
    <row r="1558" ht="15.75">
      <c r="C1558" s="23"/>
    </row>
    <row r="1559" ht="15.75">
      <c r="C1559" s="23"/>
    </row>
    <row r="1560" ht="15.75">
      <c r="C1560" s="23"/>
    </row>
    <row r="1561" ht="15.75">
      <c r="C1561" s="23"/>
    </row>
    <row r="1562" ht="15.75">
      <c r="C1562" s="23"/>
    </row>
    <row r="1563" ht="15.75">
      <c r="C1563" s="23"/>
    </row>
    <row r="1564" ht="15.75">
      <c r="C1564" s="23"/>
    </row>
    <row r="1565" ht="15.75">
      <c r="C1565" s="23"/>
    </row>
    <row r="1566" ht="15.75">
      <c r="C1566" s="23"/>
    </row>
    <row r="1567" ht="15.75">
      <c r="C1567" s="23"/>
    </row>
    <row r="1568" ht="15.75">
      <c r="C1568" s="23"/>
    </row>
    <row r="1569" ht="15.75">
      <c r="C1569" s="23"/>
    </row>
    <row r="1570" ht="15.75">
      <c r="C1570" s="23"/>
    </row>
    <row r="1571" ht="15.75">
      <c r="C1571" s="23"/>
    </row>
    <row r="1572" ht="15.75">
      <c r="C1572" s="23"/>
    </row>
    <row r="1573" ht="15.75">
      <c r="C1573" s="23"/>
    </row>
    <row r="1574" ht="15.75">
      <c r="C1574" s="23"/>
    </row>
    <row r="1575" ht="15.75">
      <c r="C1575" s="23"/>
    </row>
    <row r="1576" ht="15.75">
      <c r="C1576" s="23"/>
    </row>
    <row r="1577" ht="15.75">
      <c r="C1577" s="23"/>
    </row>
    <row r="1578" ht="15.75">
      <c r="C1578" s="23"/>
    </row>
    <row r="1579" ht="15.75">
      <c r="C1579" s="23"/>
    </row>
    <row r="1580" ht="15.75">
      <c r="C1580" s="23"/>
    </row>
    <row r="1581" ht="15.75">
      <c r="C1581" s="23"/>
    </row>
    <row r="1582" ht="15.75">
      <c r="C1582" s="23"/>
    </row>
    <row r="1583" ht="15.75">
      <c r="C1583" s="23"/>
    </row>
    <row r="1584" ht="15.75">
      <c r="C1584" s="23"/>
    </row>
    <row r="1585" ht="15.75">
      <c r="C1585" s="23"/>
    </row>
    <row r="1586" ht="15.75">
      <c r="C1586" s="23"/>
    </row>
    <row r="1587" ht="15.75">
      <c r="C1587" s="23"/>
    </row>
    <row r="1588" ht="15.75">
      <c r="C1588" s="23"/>
    </row>
    <row r="1589" ht="15.75">
      <c r="C1589" s="23"/>
    </row>
    <row r="1590" ht="15.75">
      <c r="C1590" s="23"/>
    </row>
    <row r="1591" ht="15.75">
      <c r="C1591" s="23"/>
    </row>
    <row r="1592" ht="15.75">
      <c r="C1592" s="23"/>
    </row>
    <row r="1593" ht="15.75">
      <c r="C1593" s="23"/>
    </row>
    <row r="1594" ht="15.75">
      <c r="C1594" s="23"/>
    </row>
    <row r="1595" ht="15.75">
      <c r="C1595" s="23"/>
    </row>
    <row r="1596" ht="15.75">
      <c r="C1596" s="23"/>
    </row>
    <row r="1597" ht="15.75">
      <c r="C1597" s="23"/>
    </row>
    <row r="1598" ht="15.75">
      <c r="C1598" s="23"/>
    </row>
    <row r="1599" ht="15.75">
      <c r="C1599" s="23"/>
    </row>
    <row r="1600" ht="15.75">
      <c r="C1600" s="23"/>
    </row>
    <row r="1601" ht="15.75">
      <c r="C1601" s="23"/>
    </row>
    <row r="1602" ht="15.75">
      <c r="C1602" s="23"/>
    </row>
    <row r="1603" ht="15.75">
      <c r="C1603" s="23"/>
    </row>
    <row r="1604" ht="15.75">
      <c r="C1604" s="23"/>
    </row>
    <row r="1605" ht="15.75">
      <c r="C1605" s="23"/>
    </row>
    <row r="1606" ht="15.75">
      <c r="C1606" s="23"/>
    </row>
    <row r="1607" ht="15.75">
      <c r="C1607" s="23"/>
    </row>
    <row r="1608" ht="15.75">
      <c r="C1608" s="23"/>
    </row>
    <row r="1609" ht="15.75">
      <c r="C1609" s="23"/>
    </row>
    <row r="1610" ht="15.75">
      <c r="C1610" s="23"/>
    </row>
    <row r="1611" ht="15.75">
      <c r="C1611" s="23"/>
    </row>
    <row r="1612" ht="15.75">
      <c r="C1612" s="23"/>
    </row>
    <row r="1613" ht="15.75">
      <c r="C1613" s="23"/>
    </row>
    <row r="1614" ht="15.75">
      <c r="C1614" s="23"/>
    </row>
    <row r="1615" ht="15.75">
      <c r="C1615" s="23"/>
    </row>
    <row r="1616" ht="15.75">
      <c r="C1616" s="23"/>
    </row>
    <row r="1617" ht="15.75">
      <c r="C1617" s="23"/>
    </row>
    <row r="1618" ht="15.75">
      <c r="C1618" s="23"/>
    </row>
    <row r="1619" ht="15.75">
      <c r="C1619" s="23"/>
    </row>
    <row r="1620" ht="15.75">
      <c r="C1620" s="23"/>
    </row>
    <row r="1621" ht="15.75">
      <c r="C1621" s="23"/>
    </row>
    <row r="1622" ht="15.75">
      <c r="C1622" s="23"/>
    </row>
    <row r="1623" ht="15.75">
      <c r="C1623" s="23"/>
    </row>
    <row r="1624" ht="15.75">
      <c r="C1624" s="23"/>
    </row>
    <row r="1625" ht="15.75">
      <c r="C1625" s="23"/>
    </row>
    <row r="1626" ht="15.75">
      <c r="C1626" s="23"/>
    </row>
    <row r="1627" ht="15.75">
      <c r="C1627" s="23"/>
    </row>
    <row r="1628" ht="15.75">
      <c r="C1628" s="23"/>
    </row>
    <row r="1629" ht="15.75">
      <c r="C1629" s="23"/>
    </row>
    <row r="1630" ht="15.75">
      <c r="C1630" s="23"/>
    </row>
    <row r="1631" ht="15.75">
      <c r="C1631" s="23"/>
    </row>
    <row r="1632" ht="15.75">
      <c r="C1632" s="23"/>
    </row>
    <row r="1633" ht="15.75">
      <c r="C1633" s="23"/>
    </row>
    <row r="1634" ht="15.75">
      <c r="C1634" s="23"/>
    </row>
    <row r="1635" ht="15.75">
      <c r="C1635" s="23"/>
    </row>
    <row r="1636" ht="15.75">
      <c r="C1636" s="23"/>
    </row>
    <row r="1637" ht="15.75">
      <c r="C1637" s="23"/>
    </row>
    <row r="1638" ht="15.75">
      <c r="C1638" s="23"/>
    </row>
    <row r="1639" ht="15.75">
      <c r="C1639" s="23"/>
    </row>
    <row r="1640" ht="15.75">
      <c r="C1640" s="23"/>
    </row>
    <row r="1641" ht="15.75">
      <c r="C1641" s="23"/>
    </row>
    <row r="1642" ht="15.75">
      <c r="C1642" s="23"/>
    </row>
    <row r="1643" ht="15.75">
      <c r="C1643" s="23"/>
    </row>
    <row r="1644" ht="15.75">
      <c r="C1644" s="23"/>
    </row>
    <row r="1645" ht="15.75">
      <c r="C1645" s="23"/>
    </row>
    <row r="1646" ht="15.75">
      <c r="C1646" s="23"/>
    </row>
    <row r="1647" ht="15.75">
      <c r="C1647" s="23"/>
    </row>
    <row r="1648" ht="15.75">
      <c r="C1648" s="23"/>
    </row>
    <row r="1649" ht="15.75">
      <c r="C1649" s="23"/>
    </row>
    <row r="1650" ht="15.75">
      <c r="C1650" s="23"/>
    </row>
    <row r="1651" ht="15.75">
      <c r="C1651" s="23"/>
    </row>
    <row r="1652" ht="15.75">
      <c r="C1652" s="23"/>
    </row>
    <row r="1653" ht="15.75">
      <c r="C1653" s="23"/>
    </row>
    <row r="1654" ht="15.75">
      <c r="C1654" s="23"/>
    </row>
    <row r="1655" ht="15.75">
      <c r="C1655" s="23"/>
    </row>
    <row r="1656" ht="15.75">
      <c r="C1656" s="23"/>
    </row>
    <row r="1657" ht="15.75">
      <c r="C1657" s="23"/>
    </row>
    <row r="1658" ht="15.75">
      <c r="C1658" s="23"/>
    </row>
    <row r="1659" ht="15.75">
      <c r="C1659" s="23"/>
    </row>
    <row r="1660" ht="15.75">
      <c r="C1660" s="23"/>
    </row>
    <row r="1661" ht="15.75">
      <c r="C1661" s="23"/>
    </row>
    <row r="1662" ht="15.75">
      <c r="C1662" s="23"/>
    </row>
    <row r="1663" ht="15.75">
      <c r="C1663" s="23"/>
    </row>
    <row r="1664" ht="15.75">
      <c r="C1664" s="23"/>
    </row>
    <row r="1665" ht="15.75">
      <c r="C1665" s="23"/>
    </row>
    <row r="1666" ht="15.75">
      <c r="C1666" s="23"/>
    </row>
    <row r="1667" ht="15.75">
      <c r="C1667" s="23"/>
    </row>
    <row r="1668" ht="15.75">
      <c r="C1668" s="23"/>
    </row>
    <row r="1669" ht="15.75">
      <c r="C1669" s="23"/>
    </row>
    <row r="1670" ht="15.75">
      <c r="C1670" s="23"/>
    </row>
    <row r="1671" ht="15.75">
      <c r="C1671" s="23"/>
    </row>
    <row r="1672" ht="15.75">
      <c r="C1672" s="23"/>
    </row>
    <row r="1673" ht="15.75">
      <c r="C1673" s="23"/>
    </row>
    <row r="1674" ht="15.75">
      <c r="C1674" s="23"/>
    </row>
    <row r="1675" ht="15.75">
      <c r="C1675" s="23"/>
    </row>
    <row r="1676" ht="15.75">
      <c r="C1676" s="23"/>
    </row>
    <row r="1677" ht="15.75">
      <c r="C1677" s="23"/>
    </row>
    <row r="1678" ht="15.75">
      <c r="C1678" s="23"/>
    </row>
    <row r="1679" ht="15.75">
      <c r="C1679" s="23"/>
    </row>
    <row r="1680" ht="15.75">
      <c r="C1680" s="23"/>
    </row>
    <row r="1681" ht="15.75">
      <c r="C1681" s="23"/>
    </row>
    <row r="1682" ht="15.75">
      <c r="C1682" s="23"/>
    </row>
    <row r="1683" ht="15.75">
      <c r="C1683" s="23"/>
    </row>
    <row r="1684" ht="15.75">
      <c r="C1684" s="23"/>
    </row>
    <row r="1685" ht="15.75">
      <c r="C1685" s="23"/>
    </row>
    <row r="1686" ht="15.75">
      <c r="C1686" s="23"/>
    </row>
    <row r="1687" ht="15.75">
      <c r="C1687" s="23"/>
    </row>
    <row r="1688" ht="15.75">
      <c r="C1688" s="23"/>
    </row>
    <row r="1689" ht="15.75">
      <c r="C1689" s="23"/>
    </row>
    <row r="1690" ht="15.75">
      <c r="C1690" s="23"/>
    </row>
    <row r="1691" ht="15.75">
      <c r="C1691" s="23"/>
    </row>
    <row r="1692" ht="15.75">
      <c r="C1692" s="23"/>
    </row>
    <row r="1693" ht="15.75">
      <c r="C1693" s="23"/>
    </row>
    <row r="1694" ht="15.75">
      <c r="C1694" s="23"/>
    </row>
    <row r="1695" ht="15.75">
      <c r="C1695" s="23"/>
    </row>
    <row r="1696" ht="15.75">
      <c r="C1696" s="23"/>
    </row>
    <row r="1697" ht="15.75">
      <c r="C1697" s="23"/>
    </row>
    <row r="1698" ht="15.75">
      <c r="C1698" s="23"/>
    </row>
    <row r="1699" ht="15.75">
      <c r="C1699" s="23"/>
    </row>
    <row r="1700" ht="15.75">
      <c r="C1700" s="23"/>
    </row>
    <row r="1701" ht="15.75">
      <c r="C1701" s="23"/>
    </row>
    <row r="1702" ht="15.75">
      <c r="C1702" s="23"/>
    </row>
    <row r="1703" ht="15.75">
      <c r="C1703" s="23"/>
    </row>
    <row r="1704" ht="15.75">
      <c r="C1704" s="23"/>
    </row>
    <row r="1705" ht="15.75">
      <c r="C1705" s="23"/>
    </row>
    <row r="1706" ht="15.75">
      <c r="C1706" s="23"/>
    </row>
    <row r="1707" ht="15.75">
      <c r="C1707" s="23"/>
    </row>
    <row r="1708" ht="15.75">
      <c r="C1708" s="23"/>
    </row>
    <row r="1709" ht="15.75">
      <c r="C1709" s="23"/>
    </row>
    <row r="1710" ht="15.75">
      <c r="C1710" s="23"/>
    </row>
    <row r="1711" ht="15.75">
      <c r="C1711" s="23"/>
    </row>
    <row r="1712" ht="15.75">
      <c r="C1712" s="23"/>
    </row>
    <row r="1713" ht="15.75">
      <c r="C1713" s="23"/>
    </row>
    <row r="1714" ht="15.75">
      <c r="C1714" s="23"/>
    </row>
    <row r="1715" ht="15.75">
      <c r="C1715" s="23"/>
    </row>
    <row r="1716" ht="15.75">
      <c r="C1716" s="23"/>
    </row>
    <row r="1717" ht="15.75">
      <c r="C1717" s="23"/>
    </row>
    <row r="1718" ht="15.75">
      <c r="C1718" s="23"/>
    </row>
    <row r="1719" ht="15.75">
      <c r="C1719" s="23"/>
    </row>
    <row r="1720" ht="15.75">
      <c r="C1720" s="23"/>
    </row>
    <row r="1721" ht="15.75">
      <c r="C1721" s="23"/>
    </row>
    <row r="1722" ht="15.75">
      <c r="C1722" s="23"/>
    </row>
    <row r="1723" ht="15.75">
      <c r="C1723" s="23"/>
    </row>
    <row r="1724" ht="15.75">
      <c r="C1724" s="23"/>
    </row>
    <row r="1725" ht="15.75">
      <c r="C1725" s="23"/>
    </row>
    <row r="1726" ht="15.75">
      <c r="C1726" s="23"/>
    </row>
    <row r="1727" ht="15.75">
      <c r="C1727" s="23"/>
    </row>
    <row r="1728" ht="15.75">
      <c r="C1728" s="23"/>
    </row>
    <row r="1729" ht="15.75">
      <c r="C1729" s="23"/>
    </row>
    <row r="1730" ht="15.75">
      <c r="C1730" s="23"/>
    </row>
    <row r="1731" ht="15.75">
      <c r="C1731" s="23"/>
    </row>
    <row r="1732" ht="15.75">
      <c r="C1732" s="23"/>
    </row>
    <row r="1733" ht="15.75">
      <c r="C1733" s="23"/>
    </row>
    <row r="1734" ht="15.75">
      <c r="C1734" s="23"/>
    </row>
    <row r="1735" ht="15.75">
      <c r="C1735" s="23"/>
    </row>
    <row r="1736" ht="15.75">
      <c r="C1736" s="23"/>
    </row>
    <row r="1737" ht="15.75">
      <c r="C1737" s="23"/>
    </row>
    <row r="1738" ht="15.75">
      <c r="C1738" s="23"/>
    </row>
    <row r="1739" ht="15.75">
      <c r="C1739" s="23"/>
    </row>
    <row r="1740" ht="15.75">
      <c r="C1740" s="23"/>
    </row>
    <row r="1741" ht="15.75">
      <c r="C1741" s="23"/>
    </row>
    <row r="1742" ht="15.75">
      <c r="C1742" s="23"/>
    </row>
    <row r="1743" ht="15.75">
      <c r="C1743" s="23"/>
    </row>
    <row r="1744" ht="15.75">
      <c r="C1744" s="23"/>
    </row>
    <row r="1745" ht="15.75">
      <c r="C1745" s="23"/>
    </row>
    <row r="1746" ht="15.75">
      <c r="C1746" s="23"/>
    </row>
    <row r="1747" ht="15.75">
      <c r="C1747" s="23"/>
    </row>
    <row r="1748" ht="15.75">
      <c r="C1748" s="23"/>
    </row>
    <row r="1749" ht="15.75">
      <c r="C1749" s="23"/>
    </row>
    <row r="1750" ht="15.75">
      <c r="C1750" s="23"/>
    </row>
    <row r="1751" ht="15.75">
      <c r="C1751" s="23"/>
    </row>
    <row r="1752" ht="15.75">
      <c r="C1752" s="23"/>
    </row>
    <row r="1753" ht="15.75">
      <c r="C1753" s="23"/>
    </row>
    <row r="1754" ht="15.75">
      <c r="C1754" s="23"/>
    </row>
    <row r="1755" ht="15.75">
      <c r="C1755" s="23"/>
    </row>
    <row r="1756" ht="15.75">
      <c r="C1756" s="23"/>
    </row>
    <row r="1757" ht="15.75">
      <c r="C1757" s="23"/>
    </row>
    <row r="1758" ht="15.75">
      <c r="C1758" s="23"/>
    </row>
    <row r="1759" ht="15.75">
      <c r="C1759" s="23"/>
    </row>
    <row r="1760" ht="15.75">
      <c r="C1760" s="23"/>
    </row>
    <row r="1761" ht="15.75">
      <c r="C1761" s="23"/>
    </row>
    <row r="1762" ht="15.75">
      <c r="C1762" s="23"/>
    </row>
    <row r="1763" ht="15.75">
      <c r="C1763" s="23"/>
    </row>
    <row r="1764" ht="15.75">
      <c r="C1764" s="23"/>
    </row>
    <row r="1765" ht="15.75">
      <c r="C1765" s="23"/>
    </row>
    <row r="1766" ht="15.75">
      <c r="C1766" s="23"/>
    </row>
    <row r="1767" ht="15.75">
      <c r="C1767" s="23"/>
    </row>
    <row r="1768" ht="15.75">
      <c r="C1768" s="23"/>
    </row>
    <row r="1769" ht="15.75">
      <c r="C1769" s="23"/>
    </row>
    <row r="1770" ht="15.75">
      <c r="C1770" s="23"/>
    </row>
    <row r="1771" ht="15.75">
      <c r="C1771" s="23"/>
    </row>
    <row r="1772" ht="15.75">
      <c r="C1772" s="23"/>
    </row>
    <row r="1773" ht="15.75">
      <c r="C1773" s="23"/>
    </row>
    <row r="1774" ht="15.75">
      <c r="C1774" s="23"/>
    </row>
    <row r="1775" ht="15.75">
      <c r="C1775" s="23"/>
    </row>
    <row r="1776" ht="15.75">
      <c r="C1776" s="23"/>
    </row>
    <row r="1777" ht="15.75">
      <c r="C1777" s="23"/>
    </row>
    <row r="1778" ht="15.75">
      <c r="C1778" s="23"/>
    </row>
    <row r="1779" ht="15.75">
      <c r="C1779" s="23"/>
    </row>
    <row r="1780" ht="15.75">
      <c r="C1780" s="23"/>
    </row>
    <row r="1781" ht="15.75">
      <c r="C1781" s="23"/>
    </row>
    <row r="1782" ht="15.75">
      <c r="C1782" s="23"/>
    </row>
    <row r="1783" ht="15.75">
      <c r="C1783" s="23"/>
    </row>
    <row r="1784" ht="15.75">
      <c r="C1784" s="23"/>
    </row>
    <row r="1785" ht="15.75">
      <c r="C1785" s="23"/>
    </row>
    <row r="1786" ht="15.75">
      <c r="C1786" s="23"/>
    </row>
    <row r="1787" ht="15.75">
      <c r="C1787" s="23"/>
    </row>
    <row r="1788" ht="15.75">
      <c r="C1788" s="23"/>
    </row>
    <row r="1789" ht="15.75">
      <c r="C1789" s="23"/>
    </row>
    <row r="1790" ht="15.75">
      <c r="C1790" s="23"/>
    </row>
    <row r="1791" ht="15.75">
      <c r="C1791" s="23"/>
    </row>
    <row r="1792" ht="15.75">
      <c r="C1792" s="23"/>
    </row>
    <row r="1793" ht="15.75">
      <c r="C1793" s="23"/>
    </row>
    <row r="1794" ht="15.75">
      <c r="C1794" s="23"/>
    </row>
    <row r="1795" ht="15.75">
      <c r="C1795" s="23"/>
    </row>
    <row r="1796" ht="15.75">
      <c r="C1796" s="23"/>
    </row>
    <row r="1797" ht="15.75">
      <c r="C1797" s="23"/>
    </row>
    <row r="1798" ht="15.75">
      <c r="C1798" s="23"/>
    </row>
    <row r="1799" ht="15.75">
      <c r="C1799" s="23"/>
    </row>
    <row r="1800" ht="15.75">
      <c r="C1800" s="23"/>
    </row>
    <row r="1801" ht="15.75">
      <c r="C1801" s="23"/>
    </row>
    <row r="1802" ht="15.75">
      <c r="C1802" s="23"/>
    </row>
    <row r="1803" ht="15.75">
      <c r="C1803" s="23"/>
    </row>
    <row r="1804" ht="15.75">
      <c r="C1804" s="23"/>
    </row>
    <row r="1805" ht="15.75">
      <c r="C1805" s="23"/>
    </row>
    <row r="1806" ht="15.75">
      <c r="C1806" s="23"/>
    </row>
    <row r="1807" ht="15.75">
      <c r="C1807" s="23"/>
    </row>
    <row r="1808" ht="15.75">
      <c r="C1808" s="23"/>
    </row>
    <row r="1809" ht="15.75">
      <c r="C1809" s="23"/>
    </row>
    <row r="1810" ht="15.75">
      <c r="C1810" s="23"/>
    </row>
    <row r="1811" ht="15.75">
      <c r="C1811" s="23"/>
    </row>
    <row r="1812" ht="15.75">
      <c r="C1812" s="23"/>
    </row>
    <row r="1813" ht="15.75">
      <c r="C1813" s="23"/>
    </row>
    <row r="1814" ht="15.75">
      <c r="C1814" s="23"/>
    </row>
    <row r="1815" ht="15.75">
      <c r="C1815" s="23"/>
    </row>
    <row r="1816" ht="15.75">
      <c r="C1816" s="23"/>
    </row>
    <row r="1817" ht="15.75">
      <c r="C1817" s="23"/>
    </row>
    <row r="1818" ht="15.75">
      <c r="C1818" s="23"/>
    </row>
    <row r="1819" ht="15.75">
      <c r="C1819" s="23"/>
    </row>
    <row r="1820" ht="15.75">
      <c r="C1820" s="23"/>
    </row>
    <row r="1821" ht="15.75">
      <c r="C1821" s="23"/>
    </row>
    <row r="1822" ht="15.75">
      <c r="C1822" s="23"/>
    </row>
    <row r="1823" ht="15.75">
      <c r="C1823" s="23"/>
    </row>
    <row r="1824" ht="15.75">
      <c r="C1824" s="23"/>
    </row>
    <row r="1825" ht="15.75">
      <c r="C1825" s="23"/>
    </row>
    <row r="1826" ht="15.75">
      <c r="C1826" s="23"/>
    </row>
    <row r="1827" ht="15.75">
      <c r="C1827" s="23"/>
    </row>
    <row r="1828" ht="15.75">
      <c r="C1828" s="23"/>
    </row>
    <row r="1829" ht="15.75">
      <c r="C1829" s="23"/>
    </row>
    <row r="1830" ht="15.75">
      <c r="C1830" s="23"/>
    </row>
    <row r="1831" ht="15.75">
      <c r="C1831" s="23"/>
    </row>
    <row r="1832" ht="15.75">
      <c r="C1832" s="23"/>
    </row>
    <row r="1833" ht="15.75">
      <c r="C1833" s="23"/>
    </row>
    <row r="1834" ht="15.75">
      <c r="C1834" s="23"/>
    </row>
    <row r="1835" ht="15.75">
      <c r="C1835" s="23"/>
    </row>
    <row r="1836" ht="15.75">
      <c r="C1836" s="23"/>
    </row>
    <row r="1837" ht="15.75">
      <c r="C1837" s="23"/>
    </row>
    <row r="1838" ht="15.75">
      <c r="C1838" s="23"/>
    </row>
    <row r="1839" ht="15.75">
      <c r="C1839" s="23"/>
    </row>
    <row r="1840" ht="15.75">
      <c r="C1840" s="23"/>
    </row>
    <row r="1841" ht="15.75">
      <c r="C1841" s="23"/>
    </row>
    <row r="1842" ht="15.75">
      <c r="C1842" s="23"/>
    </row>
    <row r="1843" ht="15.75">
      <c r="C1843" s="23"/>
    </row>
    <row r="1844" ht="15.75">
      <c r="C1844" s="23"/>
    </row>
    <row r="1845" ht="15.75">
      <c r="C1845" s="23"/>
    </row>
    <row r="1846" ht="15.75">
      <c r="C1846" s="23"/>
    </row>
    <row r="1847" ht="15.75">
      <c r="C1847" s="23"/>
    </row>
    <row r="1848" ht="15.75">
      <c r="C1848" s="23"/>
    </row>
    <row r="1849" ht="15.75">
      <c r="C1849" s="23"/>
    </row>
    <row r="1850" ht="15.75">
      <c r="C1850" s="23"/>
    </row>
    <row r="1851" ht="15.75">
      <c r="C1851" s="23"/>
    </row>
    <row r="1852" ht="15.75">
      <c r="C1852" s="23"/>
    </row>
    <row r="1853" ht="15.75">
      <c r="C1853" s="23"/>
    </row>
    <row r="1854" ht="15.75">
      <c r="C1854" s="23"/>
    </row>
    <row r="1855" ht="15.75">
      <c r="C1855" s="23"/>
    </row>
    <row r="1856" ht="15.75">
      <c r="C1856" s="23"/>
    </row>
    <row r="1857" ht="15.75">
      <c r="C1857" s="23"/>
    </row>
    <row r="1858" ht="15.75">
      <c r="C1858" s="23"/>
    </row>
    <row r="1859" ht="15.75">
      <c r="C1859" s="23"/>
    </row>
    <row r="1860" ht="15.75">
      <c r="C1860" s="23"/>
    </row>
    <row r="1861" ht="15.75">
      <c r="C1861" s="23"/>
    </row>
    <row r="1862" ht="15.75">
      <c r="C1862" s="23"/>
    </row>
    <row r="1863" ht="15.75">
      <c r="C1863" s="23"/>
    </row>
    <row r="1864" ht="15.75">
      <c r="C1864" s="23"/>
    </row>
    <row r="1865" ht="15.75">
      <c r="C1865" s="23"/>
    </row>
    <row r="1866" ht="15.75">
      <c r="C1866" s="23"/>
    </row>
    <row r="1867" ht="15.75">
      <c r="C1867" s="23"/>
    </row>
    <row r="1868" ht="15.75">
      <c r="C1868" s="23"/>
    </row>
    <row r="1869" ht="15.75">
      <c r="C1869" s="23"/>
    </row>
    <row r="1870" ht="15.75">
      <c r="C1870" s="23"/>
    </row>
    <row r="1871" ht="15.75">
      <c r="C1871" s="23"/>
    </row>
    <row r="1872" ht="15.75">
      <c r="C1872" s="23"/>
    </row>
    <row r="1873" ht="15.75">
      <c r="C1873" s="23"/>
    </row>
    <row r="1874" ht="15.75">
      <c r="C1874" s="23"/>
    </row>
    <row r="1875" ht="15.75">
      <c r="C1875" s="23"/>
    </row>
    <row r="1876" ht="15.75">
      <c r="C1876" s="23"/>
    </row>
    <row r="1877" ht="15.75">
      <c r="C1877" s="23"/>
    </row>
    <row r="1878" ht="15.75">
      <c r="C1878" s="23"/>
    </row>
    <row r="1879" ht="15.75">
      <c r="C1879" s="23"/>
    </row>
    <row r="1880" ht="15.75">
      <c r="C1880" s="23"/>
    </row>
    <row r="1881" ht="15.75">
      <c r="C1881" s="23"/>
    </row>
    <row r="1882" ht="15.75">
      <c r="C1882" s="23"/>
    </row>
    <row r="1883" ht="15.75">
      <c r="C1883" s="23"/>
    </row>
    <row r="1884" ht="15.75">
      <c r="C1884" s="23"/>
    </row>
    <row r="1885" ht="15.75">
      <c r="C1885" s="23"/>
    </row>
    <row r="1886" ht="15.75">
      <c r="C1886" s="23"/>
    </row>
    <row r="1887" ht="15.75">
      <c r="C1887" s="23"/>
    </row>
    <row r="1888" ht="15.75">
      <c r="C1888" s="23"/>
    </row>
    <row r="1889" ht="15.75">
      <c r="C1889" s="23"/>
    </row>
    <row r="1890" ht="15.75">
      <c r="C1890" s="23"/>
    </row>
    <row r="1891" ht="15.75">
      <c r="C1891" s="23"/>
    </row>
    <row r="1892" ht="15.75">
      <c r="C1892" s="23"/>
    </row>
    <row r="1893" ht="15.75">
      <c r="C1893" s="23"/>
    </row>
    <row r="1894" ht="15.75">
      <c r="C1894" s="23"/>
    </row>
    <row r="1895" ht="15.75">
      <c r="C1895" s="23"/>
    </row>
    <row r="1896" ht="15.75">
      <c r="C1896" s="23"/>
    </row>
    <row r="1897" ht="15.75">
      <c r="C1897" s="23"/>
    </row>
    <row r="1898" ht="15.75">
      <c r="C1898" s="23"/>
    </row>
    <row r="1899" ht="15.75">
      <c r="C1899" s="23"/>
    </row>
    <row r="1900" ht="15.75">
      <c r="C1900" s="23"/>
    </row>
    <row r="1901" ht="15.75">
      <c r="C1901" s="23"/>
    </row>
    <row r="1902" ht="15.75">
      <c r="C1902" s="23"/>
    </row>
    <row r="1903" ht="15.75">
      <c r="C1903" s="23"/>
    </row>
    <row r="1904" ht="15.75">
      <c r="C1904" s="23"/>
    </row>
    <row r="1905" ht="15.75">
      <c r="C1905" s="23"/>
    </row>
    <row r="1906" ht="15.75">
      <c r="C1906" s="23"/>
    </row>
    <row r="1907" ht="15.75">
      <c r="C1907" s="23"/>
    </row>
    <row r="1908" ht="15.75">
      <c r="C1908" s="23"/>
    </row>
    <row r="1909" ht="15.75">
      <c r="C1909" s="23"/>
    </row>
    <row r="1910" ht="15.75">
      <c r="C1910" s="23"/>
    </row>
    <row r="1911" ht="15.75">
      <c r="C1911" s="23"/>
    </row>
    <row r="1912" ht="15.75">
      <c r="C1912" s="23"/>
    </row>
    <row r="1913" ht="15.75">
      <c r="C1913" s="23"/>
    </row>
    <row r="1914" ht="15.75">
      <c r="C1914" s="23"/>
    </row>
    <row r="1915" ht="15.75">
      <c r="C1915" s="23"/>
    </row>
    <row r="1916" ht="15.75">
      <c r="C1916" s="23"/>
    </row>
    <row r="1917" ht="15.75">
      <c r="C1917" s="23"/>
    </row>
    <row r="1918" ht="15.75">
      <c r="C1918" s="23"/>
    </row>
    <row r="1919" ht="15.75">
      <c r="C1919" s="23"/>
    </row>
    <row r="1920" ht="15.75">
      <c r="C1920" s="23"/>
    </row>
    <row r="1921" ht="15.75">
      <c r="C1921" s="23"/>
    </row>
    <row r="1922" ht="15.75">
      <c r="C1922" s="23"/>
    </row>
    <row r="1923" ht="15.75">
      <c r="C1923" s="23"/>
    </row>
    <row r="1924" ht="15.75">
      <c r="C1924" s="23"/>
    </row>
    <row r="1925" ht="15.75">
      <c r="C1925" s="23"/>
    </row>
    <row r="1926" ht="15.75">
      <c r="C1926" s="23"/>
    </row>
    <row r="1927" ht="15.75">
      <c r="C1927" s="23"/>
    </row>
    <row r="1928" ht="15.75">
      <c r="C1928" s="23"/>
    </row>
    <row r="1929" ht="15.75">
      <c r="C1929" s="23"/>
    </row>
    <row r="1930" ht="15.75">
      <c r="C1930" s="23"/>
    </row>
    <row r="1931" ht="15.75">
      <c r="C1931" s="23"/>
    </row>
    <row r="1932" ht="15.75">
      <c r="C1932" s="23"/>
    </row>
    <row r="1933" ht="15.75">
      <c r="C1933" s="23"/>
    </row>
    <row r="1934" ht="15.75">
      <c r="C1934" s="23"/>
    </row>
    <row r="1935" ht="15.75">
      <c r="C1935" s="23"/>
    </row>
    <row r="1936" ht="15.75">
      <c r="C1936" s="23"/>
    </row>
    <row r="1937" ht="15.75">
      <c r="C1937" s="23"/>
    </row>
    <row r="1938" ht="15.75">
      <c r="C1938" s="23"/>
    </row>
    <row r="1939" ht="15.75">
      <c r="C1939" s="23"/>
    </row>
    <row r="1940" ht="15.75">
      <c r="C1940" s="23"/>
    </row>
    <row r="1941" ht="15.75">
      <c r="C1941" s="23"/>
    </row>
    <row r="1942" ht="15.75">
      <c r="C1942" s="23"/>
    </row>
    <row r="1943" ht="15.75">
      <c r="C1943" s="23"/>
    </row>
    <row r="1944" ht="15.75">
      <c r="C1944" s="23"/>
    </row>
    <row r="1945" ht="15.75">
      <c r="C1945" s="23"/>
    </row>
    <row r="1946" ht="15.75">
      <c r="C1946" s="23"/>
    </row>
    <row r="1947" ht="15.75">
      <c r="C1947" s="23"/>
    </row>
    <row r="1948" ht="15.75">
      <c r="C1948" s="23"/>
    </row>
    <row r="1949" ht="15.75">
      <c r="C1949" s="23"/>
    </row>
    <row r="1950" ht="15.75">
      <c r="C1950" s="23"/>
    </row>
    <row r="1951" ht="15.75">
      <c r="C1951" s="23"/>
    </row>
    <row r="1952" ht="15.75">
      <c r="C1952" s="23"/>
    </row>
    <row r="1953" ht="15.75">
      <c r="C1953" s="23"/>
    </row>
    <row r="1954" ht="15.75">
      <c r="C1954" s="23"/>
    </row>
    <row r="1955" ht="15.75">
      <c r="C1955" s="23"/>
    </row>
    <row r="1956" ht="15.75">
      <c r="C1956" s="23"/>
    </row>
    <row r="1957" ht="15.75">
      <c r="C1957" s="23"/>
    </row>
    <row r="1958" ht="15.75">
      <c r="C1958" s="23"/>
    </row>
    <row r="1959" ht="15.75">
      <c r="C1959" s="23"/>
    </row>
    <row r="1960" ht="15.75">
      <c r="C1960" s="23"/>
    </row>
    <row r="1961" ht="15.75">
      <c r="C1961" s="23"/>
    </row>
    <row r="1962" ht="15.75">
      <c r="C1962" s="23"/>
    </row>
    <row r="1963" ht="15.75">
      <c r="C1963" s="23"/>
    </row>
    <row r="1964" ht="15.75">
      <c r="C1964" s="23"/>
    </row>
    <row r="1965" ht="15.75">
      <c r="C1965" s="23"/>
    </row>
    <row r="1966" ht="15.75">
      <c r="C1966" s="23"/>
    </row>
    <row r="1967" ht="15.75">
      <c r="C1967" s="23"/>
    </row>
    <row r="1968" ht="15.75">
      <c r="C1968" s="23"/>
    </row>
    <row r="1969" ht="15.75">
      <c r="C1969" s="23"/>
    </row>
    <row r="1970" ht="15.75">
      <c r="C1970" s="23"/>
    </row>
    <row r="1971" ht="15.75">
      <c r="C1971" s="23"/>
    </row>
    <row r="1972" ht="15.75">
      <c r="C1972" s="23"/>
    </row>
    <row r="1973" ht="15.75">
      <c r="C1973" s="23"/>
    </row>
    <row r="1974" ht="15.75">
      <c r="C1974" s="23"/>
    </row>
    <row r="1975" ht="15.75">
      <c r="C1975" s="23"/>
    </row>
    <row r="1976" ht="15.75">
      <c r="C1976" s="23"/>
    </row>
    <row r="1977" ht="15.75">
      <c r="C1977" s="23"/>
    </row>
    <row r="1978" ht="15.75">
      <c r="C1978" s="23"/>
    </row>
    <row r="1979" ht="15.75">
      <c r="C1979" s="23"/>
    </row>
    <row r="1980" ht="15.75">
      <c r="C1980" s="23"/>
    </row>
    <row r="1981" ht="15.75">
      <c r="C1981" s="23"/>
    </row>
    <row r="1982" ht="15.75">
      <c r="C1982" s="23"/>
    </row>
    <row r="1983" ht="15.75">
      <c r="C1983" s="23"/>
    </row>
    <row r="1984" ht="15.75">
      <c r="C1984" s="23"/>
    </row>
    <row r="1985" ht="15.75">
      <c r="C1985" s="23"/>
    </row>
    <row r="1986" ht="15.75">
      <c r="C1986" s="23"/>
    </row>
    <row r="1987" ht="15.75">
      <c r="C1987" s="23"/>
    </row>
    <row r="1988" ht="15.75">
      <c r="C1988" s="23"/>
    </row>
    <row r="1989" ht="15.75">
      <c r="C1989" s="23"/>
    </row>
    <row r="1990" ht="15.75">
      <c r="C1990" s="23"/>
    </row>
    <row r="1991" ht="15.75">
      <c r="C1991" s="23"/>
    </row>
    <row r="1992" ht="15.75">
      <c r="C1992" s="23"/>
    </row>
    <row r="1993" ht="15.75">
      <c r="C1993" s="23"/>
    </row>
    <row r="1994" ht="15.75">
      <c r="C1994" s="23"/>
    </row>
    <row r="1995" ht="15.75">
      <c r="C1995" s="23"/>
    </row>
    <row r="1996" ht="15.75">
      <c r="C1996" s="23"/>
    </row>
    <row r="1997" ht="15.75">
      <c r="C1997" s="23"/>
    </row>
    <row r="1998" ht="15.75">
      <c r="C1998" s="23"/>
    </row>
    <row r="1999" ht="15.75">
      <c r="C1999" s="23"/>
    </row>
    <row r="2000" ht="15.75">
      <c r="C2000" s="23"/>
    </row>
    <row r="2001" ht="15.75">
      <c r="C2001" s="23"/>
    </row>
    <row r="2002" ht="15.75">
      <c r="C2002" s="23"/>
    </row>
    <row r="2003" ht="15.75">
      <c r="C2003" s="23"/>
    </row>
    <row r="2004" ht="15.75">
      <c r="C2004" s="23"/>
    </row>
    <row r="2005" ht="15.75">
      <c r="C2005" s="23"/>
    </row>
    <row r="2006" ht="15.75">
      <c r="C2006" s="23"/>
    </row>
    <row r="2007" ht="15.75">
      <c r="C2007" s="23"/>
    </row>
    <row r="2008" ht="15.75">
      <c r="C2008" s="23"/>
    </row>
    <row r="2009" ht="15.75">
      <c r="C2009" s="23"/>
    </row>
    <row r="2010" ht="15.75">
      <c r="C2010" s="23"/>
    </row>
    <row r="2011" ht="15.75">
      <c r="C2011" s="23"/>
    </row>
    <row r="2012" ht="15.75">
      <c r="C2012" s="23"/>
    </row>
    <row r="2013" ht="15.75">
      <c r="C2013" s="23"/>
    </row>
    <row r="2014" ht="15.75">
      <c r="C2014" s="23"/>
    </row>
    <row r="2015" ht="15.75">
      <c r="C2015" s="23"/>
    </row>
    <row r="2016" ht="15.75">
      <c r="C2016" s="23"/>
    </row>
    <row r="2017" ht="15.75">
      <c r="C2017" s="23"/>
    </row>
    <row r="2018" ht="15.75">
      <c r="C2018" s="23"/>
    </row>
    <row r="2019" ht="15.75">
      <c r="C2019" s="23"/>
    </row>
    <row r="2020" ht="15.75">
      <c r="C2020" s="23"/>
    </row>
    <row r="2021" ht="15.75">
      <c r="C2021" s="23"/>
    </row>
    <row r="2022" ht="15.75">
      <c r="C2022" s="23"/>
    </row>
    <row r="2023" ht="15.75">
      <c r="C2023" s="23"/>
    </row>
    <row r="2024" ht="15.75">
      <c r="C2024" s="23"/>
    </row>
    <row r="2025" ht="15.75">
      <c r="C2025" s="23"/>
    </row>
    <row r="2026" ht="15.75">
      <c r="C2026" s="23"/>
    </row>
    <row r="2027" ht="15.75">
      <c r="C2027" s="23"/>
    </row>
    <row r="2028" ht="15.75">
      <c r="C2028" s="23"/>
    </row>
    <row r="2029" ht="15.75">
      <c r="C2029" s="23"/>
    </row>
    <row r="2030" ht="15.75">
      <c r="C2030" s="23"/>
    </row>
    <row r="2031" ht="15.75">
      <c r="C2031" s="23"/>
    </row>
    <row r="2032" ht="15.75">
      <c r="C2032" s="23"/>
    </row>
    <row r="2033" ht="15.75">
      <c r="C2033" s="23"/>
    </row>
    <row r="2034" ht="15.75">
      <c r="C2034" s="23"/>
    </row>
    <row r="2035" ht="15.75">
      <c r="C2035" s="23"/>
    </row>
    <row r="2036" ht="15.75">
      <c r="C2036" s="23"/>
    </row>
    <row r="2037" ht="15.75">
      <c r="C2037" s="23"/>
    </row>
    <row r="2038" ht="15.75">
      <c r="C2038" s="23"/>
    </row>
    <row r="2039" ht="15.75">
      <c r="C2039" s="23"/>
    </row>
    <row r="2040" ht="15.75">
      <c r="C2040" s="23"/>
    </row>
    <row r="2041" ht="15.75">
      <c r="C2041" s="23"/>
    </row>
    <row r="2042" ht="15.75">
      <c r="C2042" s="23"/>
    </row>
    <row r="2043" ht="15.75">
      <c r="C2043" s="23"/>
    </row>
    <row r="2044" ht="15.75">
      <c r="C2044" s="23"/>
    </row>
    <row r="2045" ht="15.75">
      <c r="C2045" s="23"/>
    </row>
    <row r="2046" ht="15.75">
      <c r="C2046" s="23"/>
    </row>
    <row r="2047" ht="15.75">
      <c r="C2047" s="23"/>
    </row>
    <row r="2048" ht="15.75">
      <c r="C2048" s="23"/>
    </row>
    <row r="2049" ht="15.75">
      <c r="C2049" s="23"/>
    </row>
    <row r="2050" ht="15.75">
      <c r="C2050" s="23"/>
    </row>
    <row r="2051" ht="15.75">
      <c r="C2051" s="23"/>
    </row>
    <row r="2052" ht="15.75">
      <c r="C2052" s="23"/>
    </row>
    <row r="2053" ht="15.75">
      <c r="C2053" s="23"/>
    </row>
    <row r="2054" ht="15.75">
      <c r="C2054" s="23"/>
    </row>
    <row r="2055" ht="15.75">
      <c r="C2055" s="23"/>
    </row>
    <row r="2056" ht="15.75">
      <c r="C2056" s="23"/>
    </row>
    <row r="2057" ht="15.75">
      <c r="C2057" s="23"/>
    </row>
    <row r="2058" ht="15.75">
      <c r="C2058" s="23"/>
    </row>
    <row r="2059" ht="15.75">
      <c r="C2059" s="23"/>
    </row>
    <row r="2060" ht="15.75">
      <c r="C2060" s="23"/>
    </row>
    <row r="2061" ht="15.75">
      <c r="C2061" s="23"/>
    </row>
    <row r="2062" ht="15.75">
      <c r="C2062" s="23"/>
    </row>
    <row r="2063" ht="15.75">
      <c r="C2063" s="23"/>
    </row>
    <row r="2064" ht="15.75">
      <c r="C2064" s="23"/>
    </row>
    <row r="2065" ht="15.75">
      <c r="C2065" s="23"/>
    </row>
    <row r="2066" ht="15.75">
      <c r="C2066" s="23"/>
    </row>
    <row r="2067" ht="15.75">
      <c r="C2067" s="23"/>
    </row>
    <row r="2068" ht="15.75">
      <c r="C2068" s="23"/>
    </row>
    <row r="2069" ht="15.75">
      <c r="C2069" s="23"/>
    </row>
    <row r="2070" ht="15.75">
      <c r="C2070" s="23"/>
    </row>
    <row r="2071" ht="15.75">
      <c r="C2071" s="23"/>
    </row>
    <row r="2072" ht="15.75">
      <c r="C2072" s="23"/>
    </row>
    <row r="2073" ht="15.75">
      <c r="C2073" s="23"/>
    </row>
    <row r="2074" ht="15.75">
      <c r="C2074" s="23"/>
    </row>
    <row r="2075" ht="15.75">
      <c r="C2075" s="23"/>
    </row>
    <row r="2076" ht="15.75">
      <c r="C2076" s="23"/>
    </row>
    <row r="2077" ht="15.75">
      <c r="C2077" s="23"/>
    </row>
    <row r="2078" ht="15.75">
      <c r="C2078" s="23"/>
    </row>
    <row r="2079" ht="15.75">
      <c r="C2079" s="23"/>
    </row>
    <row r="2080" ht="15.75">
      <c r="C2080" s="23"/>
    </row>
    <row r="2081" ht="15.75">
      <c r="C2081" s="23"/>
    </row>
    <row r="2082" ht="15.75">
      <c r="C2082" s="23"/>
    </row>
    <row r="2083" ht="15.75">
      <c r="C2083" s="23"/>
    </row>
    <row r="2084" ht="15.75">
      <c r="C2084" s="23"/>
    </row>
    <row r="2085" ht="15.75">
      <c r="C2085" s="23"/>
    </row>
    <row r="2086" ht="15.75">
      <c r="C2086" s="23"/>
    </row>
    <row r="2087" ht="15.75">
      <c r="C2087" s="23"/>
    </row>
    <row r="2088" ht="15.75">
      <c r="C2088" s="23"/>
    </row>
    <row r="2089" ht="15.75">
      <c r="C2089" s="23"/>
    </row>
    <row r="2090" ht="15.75">
      <c r="C2090" s="23"/>
    </row>
    <row r="2091" ht="15.75">
      <c r="C2091" s="23"/>
    </row>
    <row r="2092" ht="15.75">
      <c r="C2092" s="23"/>
    </row>
    <row r="2093" ht="15.75">
      <c r="C2093" s="23"/>
    </row>
    <row r="2094" ht="15.75">
      <c r="C2094" s="23"/>
    </row>
    <row r="2095" ht="15.75">
      <c r="C2095" s="23"/>
    </row>
    <row r="2096" ht="15.75">
      <c r="C2096" s="23"/>
    </row>
    <row r="2097" ht="15.75">
      <c r="C2097" s="23"/>
    </row>
    <row r="2098" ht="15.75">
      <c r="C2098" s="23"/>
    </row>
    <row r="2099" ht="15.75">
      <c r="C2099" s="23"/>
    </row>
    <row r="2100" ht="15.75">
      <c r="C2100" s="23"/>
    </row>
    <row r="2101" ht="15.75">
      <c r="C2101" s="23"/>
    </row>
    <row r="2102" ht="15.75">
      <c r="C2102" s="23"/>
    </row>
    <row r="2103" ht="15.75">
      <c r="C2103" s="23"/>
    </row>
    <row r="2104" ht="15.75">
      <c r="C2104" s="23"/>
    </row>
    <row r="2105" ht="15.75">
      <c r="C2105" s="23"/>
    </row>
    <row r="2106" ht="15.75">
      <c r="C2106" s="23"/>
    </row>
    <row r="2107" ht="15.75">
      <c r="C2107" s="23"/>
    </row>
    <row r="2108" ht="15.75">
      <c r="C2108" s="23"/>
    </row>
    <row r="2109" ht="15.75">
      <c r="C2109" s="23"/>
    </row>
    <row r="2110" ht="15.75">
      <c r="C2110" s="23"/>
    </row>
    <row r="2111" ht="15.75">
      <c r="C2111" s="23"/>
    </row>
    <row r="2112" ht="15.75">
      <c r="C2112" s="23"/>
    </row>
    <row r="2113" ht="15.75">
      <c r="C2113" s="23"/>
    </row>
    <row r="2114" ht="15.75">
      <c r="C2114" s="23"/>
    </row>
    <row r="2115" ht="15.75">
      <c r="C2115" s="23"/>
    </row>
    <row r="2116" ht="15.75">
      <c r="C2116" s="23"/>
    </row>
    <row r="2117" ht="15.75">
      <c r="C2117" s="23"/>
    </row>
    <row r="2118" ht="15.75">
      <c r="C2118" s="23"/>
    </row>
    <row r="2119" ht="15.75">
      <c r="C2119" s="23"/>
    </row>
    <row r="2120" ht="15.75">
      <c r="C2120" s="23"/>
    </row>
    <row r="2121" ht="15.75">
      <c r="C2121" s="23"/>
    </row>
    <row r="2122" ht="15.75">
      <c r="C2122" s="23"/>
    </row>
    <row r="2123" ht="15.75">
      <c r="C2123" s="23"/>
    </row>
    <row r="2124" ht="15.75">
      <c r="C2124" s="23"/>
    </row>
    <row r="2125" ht="15.75">
      <c r="C2125" s="23"/>
    </row>
    <row r="2126" ht="15.75">
      <c r="C2126" s="23"/>
    </row>
    <row r="2127" ht="15.75">
      <c r="C2127" s="23"/>
    </row>
    <row r="2128" ht="15.75">
      <c r="C2128" s="23"/>
    </row>
    <row r="2129" ht="15.75">
      <c r="C2129" s="23"/>
    </row>
    <row r="2130" ht="15.75">
      <c r="C2130" s="23"/>
    </row>
    <row r="2131" ht="15.75">
      <c r="C2131" s="23"/>
    </row>
    <row r="2132" ht="15.75">
      <c r="C2132" s="23"/>
    </row>
    <row r="2133" ht="15.75">
      <c r="C2133" s="23"/>
    </row>
    <row r="2134" ht="15.75">
      <c r="C2134" s="23"/>
    </row>
    <row r="2135" ht="15.75">
      <c r="C2135" s="23"/>
    </row>
    <row r="2136" ht="15.75">
      <c r="C2136" s="23"/>
    </row>
    <row r="2137" ht="15.75">
      <c r="C2137" s="23"/>
    </row>
    <row r="2138" ht="15.75">
      <c r="C2138" s="23"/>
    </row>
    <row r="2139" ht="15.75">
      <c r="C2139" s="23"/>
    </row>
    <row r="2140" ht="15.75">
      <c r="C2140" s="23"/>
    </row>
    <row r="2141" ht="15.75">
      <c r="C2141" s="23"/>
    </row>
    <row r="2142" ht="15.75">
      <c r="C2142" s="23"/>
    </row>
    <row r="2143" ht="15.75">
      <c r="C2143" s="23"/>
    </row>
    <row r="2144" ht="15.75">
      <c r="C2144" s="23"/>
    </row>
    <row r="2145" ht="15.75">
      <c r="C2145" s="23"/>
    </row>
    <row r="2146" ht="15.75">
      <c r="C2146" s="23"/>
    </row>
    <row r="2147" ht="15.75">
      <c r="C2147" s="23"/>
    </row>
    <row r="2148" ht="15.75">
      <c r="C2148" s="23"/>
    </row>
    <row r="2149" ht="15.75">
      <c r="C2149" s="23"/>
    </row>
    <row r="2150" ht="15.75">
      <c r="C2150" s="23"/>
    </row>
    <row r="2151" ht="15.75">
      <c r="C2151" s="23"/>
    </row>
    <row r="2152" ht="15.75">
      <c r="C2152" s="23"/>
    </row>
    <row r="2153" ht="15.75">
      <c r="C2153" s="23"/>
    </row>
    <row r="2154" ht="15.75">
      <c r="C2154" s="23"/>
    </row>
    <row r="2155" ht="15.75">
      <c r="C2155" s="23"/>
    </row>
    <row r="2156" ht="15.75">
      <c r="C2156" s="23"/>
    </row>
    <row r="2157" ht="15.75">
      <c r="C2157" s="23"/>
    </row>
    <row r="2158" ht="15.75">
      <c r="C2158" s="23"/>
    </row>
    <row r="2159" ht="15.75">
      <c r="C2159" s="23"/>
    </row>
    <row r="2160" ht="15.75">
      <c r="C2160" s="23"/>
    </row>
    <row r="2161" ht="15.75">
      <c r="C2161" s="23"/>
    </row>
    <row r="2162" ht="15.75">
      <c r="C2162" s="23"/>
    </row>
    <row r="2163" ht="15.75">
      <c r="C2163" s="23"/>
    </row>
    <row r="2164" ht="15.75">
      <c r="C2164" s="23"/>
    </row>
    <row r="2165" ht="15.75">
      <c r="C2165" s="23"/>
    </row>
    <row r="2166" ht="15.75">
      <c r="C2166" s="23"/>
    </row>
    <row r="2167" ht="15.75">
      <c r="C2167" s="23"/>
    </row>
    <row r="2168" ht="15.75">
      <c r="C2168" s="23"/>
    </row>
    <row r="2169" ht="15.75">
      <c r="C2169" s="23"/>
    </row>
    <row r="2170" ht="15.75">
      <c r="C2170" s="23"/>
    </row>
    <row r="2171" ht="15.75">
      <c r="C2171" s="23"/>
    </row>
    <row r="2172" ht="15.75">
      <c r="C2172" s="23"/>
    </row>
    <row r="2173" ht="15.75">
      <c r="C2173" s="23"/>
    </row>
    <row r="2174" ht="15.75">
      <c r="C2174" s="23"/>
    </row>
    <row r="2175" ht="15.75">
      <c r="C2175" s="23"/>
    </row>
    <row r="2176" ht="15.75">
      <c r="C2176" s="23"/>
    </row>
    <row r="2177" ht="15.75">
      <c r="C2177" s="23"/>
    </row>
    <row r="2178" ht="15.75">
      <c r="C2178" s="23"/>
    </row>
    <row r="2179" ht="15.75">
      <c r="C2179" s="23"/>
    </row>
    <row r="2180" ht="15.75">
      <c r="C2180" s="23"/>
    </row>
    <row r="2181" ht="15.75">
      <c r="C2181" s="23"/>
    </row>
    <row r="2182" ht="15.75">
      <c r="C2182" s="23"/>
    </row>
    <row r="2183" ht="15.75">
      <c r="C2183" s="23"/>
    </row>
    <row r="2184" ht="15.75">
      <c r="C2184" s="23"/>
    </row>
    <row r="2185" ht="15.75">
      <c r="C2185" s="23"/>
    </row>
    <row r="2186" ht="15.75">
      <c r="C2186" s="23"/>
    </row>
    <row r="2187" ht="15.75">
      <c r="C2187" s="23"/>
    </row>
    <row r="2188" ht="15.75">
      <c r="C2188" s="23"/>
    </row>
    <row r="2189" ht="15.75">
      <c r="C2189" s="23"/>
    </row>
    <row r="2190" ht="15.75">
      <c r="C2190" s="23"/>
    </row>
    <row r="2191" ht="15.75">
      <c r="C2191" s="23"/>
    </row>
    <row r="2192" ht="15.75">
      <c r="C2192" s="23"/>
    </row>
    <row r="2193" ht="15.75">
      <c r="C2193" s="23"/>
    </row>
    <row r="2194" ht="15.75">
      <c r="C2194" s="23"/>
    </row>
    <row r="2195" ht="15.75">
      <c r="C2195" s="23"/>
    </row>
    <row r="2196" ht="15.75">
      <c r="C2196" s="23"/>
    </row>
    <row r="2197" ht="15.75">
      <c r="C2197" s="23"/>
    </row>
    <row r="2198" ht="15.75">
      <c r="C2198" s="23"/>
    </row>
    <row r="2199" ht="15.75">
      <c r="C2199" s="23"/>
    </row>
    <row r="2200" ht="15.75">
      <c r="C2200" s="23"/>
    </row>
    <row r="2201" ht="15.75">
      <c r="C2201" s="23"/>
    </row>
    <row r="2202" ht="15.75">
      <c r="C2202" s="23"/>
    </row>
    <row r="2203" ht="15.75">
      <c r="C2203" s="23"/>
    </row>
    <row r="2204" ht="15.75">
      <c r="C2204" s="23"/>
    </row>
    <row r="2205" ht="15.75">
      <c r="C2205" s="23"/>
    </row>
    <row r="2206" ht="15.75">
      <c r="C2206" s="23"/>
    </row>
    <row r="2207" ht="15.75">
      <c r="C2207" s="23"/>
    </row>
    <row r="2208" ht="15.75">
      <c r="C2208" s="23"/>
    </row>
    <row r="2209" ht="15.75">
      <c r="C2209" s="23"/>
    </row>
    <row r="2210" ht="15.75">
      <c r="C2210" s="23"/>
    </row>
    <row r="2211" ht="15.75">
      <c r="C2211" s="23"/>
    </row>
    <row r="2212" ht="15.75">
      <c r="C2212" s="23"/>
    </row>
    <row r="2213" ht="15.75">
      <c r="C2213" s="23"/>
    </row>
    <row r="2214" ht="15.75">
      <c r="C2214" s="23"/>
    </row>
    <row r="2215" ht="15.75">
      <c r="C2215" s="23"/>
    </row>
    <row r="2216" ht="15.75">
      <c r="C2216" s="23"/>
    </row>
    <row r="2217" ht="15.75">
      <c r="C2217" s="23"/>
    </row>
    <row r="2218" ht="15.75">
      <c r="C2218" s="23"/>
    </row>
    <row r="2219" ht="15.75">
      <c r="C2219" s="23"/>
    </row>
    <row r="2220" ht="15.75">
      <c r="C2220" s="23"/>
    </row>
    <row r="2221" ht="15.75">
      <c r="C2221" s="23"/>
    </row>
    <row r="2222" ht="15.75">
      <c r="C2222" s="23"/>
    </row>
    <row r="2223" ht="15.75">
      <c r="C2223" s="23"/>
    </row>
    <row r="2224" ht="15.75">
      <c r="C2224" s="23"/>
    </row>
    <row r="2225" ht="15.75">
      <c r="C2225" s="23"/>
    </row>
    <row r="2226" ht="15.75">
      <c r="C2226" s="23"/>
    </row>
    <row r="2227" ht="15.75">
      <c r="C2227" s="23"/>
    </row>
    <row r="2228" ht="15.75">
      <c r="C2228" s="23"/>
    </row>
    <row r="2229" ht="15.75">
      <c r="C2229" s="23"/>
    </row>
    <row r="2230" ht="15.75">
      <c r="C2230" s="23"/>
    </row>
    <row r="2231" ht="15.75">
      <c r="C2231" s="23"/>
    </row>
    <row r="2232" ht="15.75">
      <c r="C2232" s="23"/>
    </row>
    <row r="2233" ht="15.75">
      <c r="C2233" s="23"/>
    </row>
    <row r="2234" ht="15.75">
      <c r="C2234" s="23"/>
    </row>
    <row r="2235" ht="15.75">
      <c r="C2235" s="23"/>
    </row>
    <row r="2236" ht="15.75">
      <c r="C2236" s="23"/>
    </row>
    <row r="2237" ht="15.75">
      <c r="C2237" s="23"/>
    </row>
    <row r="2238" ht="15.75">
      <c r="C2238" s="23"/>
    </row>
    <row r="2239" ht="15.75">
      <c r="C2239" s="23"/>
    </row>
    <row r="2240" ht="15.75">
      <c r="C2240" s="23"/>
    </row>
    <row r="2241" ht="15.75">
      <c r="C2241" s="23"/>
    </row>
    <row r="2242" ht="15.75">
      <c r="C2242" s="23"/>
    </row>
    <row r="2243" ht="15.75">
      <c r="C2243" s="23"/>
    </row>
    <row r="2244" ht="15.75">
      <c r="C2244" s="23"/>
    </row>
    <row r="2245" ht="15.75">
      <c r="C2245" s="23"/>
    </row>
    <row r="2246" ht="15.75">
      <c r="C2246" s="23"/>
    </row>
    <row r="2247" ht="15.75">
      <c r="C2247" s="23"/>
    </row>
    <row r="2248" ht="15.75">
      <c r="C2248" s="23"/>
    </row>
    <row r="2249" ht="15.75">
      <c r="C2249" s="23"/>
    </row>
    <row r="2250" ht="15.75">
      <c r="C2250" s="23"/>
    </row>
    <row r="2251" ht="15.75">
      <c r="C2251" s="23"/>
    </row>
    <row r="2252" ht="15.75">
      <c r="C2252" s="23"/>
    </row>
    <row r="2253" ht="15.75">
      <c r="C2253" s="23"/>
    </row>
    <row r="2254" ht="15.75">
      <c r="C2254" s="23"/>
    </row>
    <row r="2255" ht="15.75">
      <c r="C2255" s="23"/>
    </row>
    <row r="2256" ht="15.75">
      <c r="C2256" s="23"/>
    </row>
    <row r="2257" ht="15.75">
      <c r="C2257" s="23"/>
    </row>
    <row r="2258" ht="15.75">
      <c r="C2258" s="23"/>
    </row>
    <row r="2259" ht="15.75">
      <c r="C2259" s="23"/>
    </row>
    <row r="2260" ht="15.75">
      <c r="C2260" s="23"/>
    </row>
    <row r="2261" ht="15.75">
      <c r="C2261" s="23"/>
    </row>
    <row r="2262" ht="15.75">
      <c r="C2262" s="23"/>
    </row>
    <row r="2263" ht="15.75">
      <c r="C2263" s="23"/>
    </row>
    <row r="2264" ht="15.75">
      <c r="C2264" s="23"/>
    </row>
    <row r="2265" ht="15.75">
      <c r="C2265" s="23"/>
    </row>
    <row r="2266" ht="15.75">
      <c r="C2266" s="23"/>
    </row>
    <row r="2267" ht="15.75">
      <c r="C2267" s="23"/>
    </row>
    <row r="2268" ht="15.75">
      <c r="C2268" s="23"/>
    </row>
    <row r="2269" ht="15.75">
      <c r="C2269" s="23"/>
    </row>
    <row r="2270" ht="15.75">
      <c r="C2270" s="23"/>
    </row>
    <row r="2271" ht="15.75">
      <c r="C2271" s="23"/>
    </row>
    <row r="2272" ht="15.75">
      <c r="C2272" s="23"/>
    </row>
    <row r="2273" ht="15.75">
      <c r="C2273" s="23"/>
    </row>
    <row r="2274" ht="15.75">
      <c r="C2274" s="23"/>
    </row>
    <row r="2275" ht="15.75">
      <c r="C2275" s="23"/>
    </row>
    <row r="2276" ht="15.75">
      <c r="C2276" s="23"/>
    </row>
    <row r="2277" ht="15.75">
      <c r="C2277" s="23"/>
    </row>
    <row r="2278" ht="15.75">
      <c r="C2278" s="23"/>
    </row>
    <row r="2279" ht="15.75">
      <c r="C2279" s="23"/>
    </row>
    <row r="2280" ht="15.75">
      <c r="C2280" s="23"/>
    </row>
    <row r="2281" ht="15.75">
      <c r="C2281" s="23"/>
    </row>
    <row r="2282" ht="15.75">
      <c r="C2282" s="23"/>
    </row>
    <row r="2283" ht="15.75">
      <c r="C2283" s="23"/>
    </row>
    <row r="2284" ht="15.75">
      <c r="C2284" s="23"/>
    </row>
    <row r="2285" ht="15.75">
      <c r="C2285" s="23"/>
    </row>
    <row r="2286" ht="15.75">
      <c r="C2286" s="23"/>
    </row>
    <row r="2287" ht="15.75">
      <c r="C2287" s="23"/>
    </row>
    <row r="2288" ht="15.75">
      <c r="C2288" s="23"/>
    </row>
    <row r="2289" ht="15.75">
      <c r="C2289" s="23"/>
    </row>
    <row r="2290" ht="15.75">
      <c r="C2290" s="23"/>
    </row>
    <row r="2291" ht="15.75">
      <c r="C2291" s="23"/>
    </row>
    <row r="2292" ht="15.75">
      <c r="C2292" s="23"/>
    </row>
    <row r="2293" ht="15.75">
      <c r="C2293" s="23"/>
    </row>
    <row r="2294" ht="15.75">
      <c r="C2294" s="23"/>
    </row>
    <row r="2295" ht="15.75">
      <c r="C2295" s="23"/>
    </row>
    <row r="2296" ht="15.75">
      <c r="C2296" s="23"/>
    </row>
    <row r="2297" ht="15.75">
      <c r="C2297" s="23"/>
    </row>
    <row r="2298" ht="15.75">
      <c r="C2298" s="23"/>
    </row>
    <row r="2299" ht="15.75">
      <c r="C2299" s="23"/>
    </row>
    <row r="2300" ht="15.75">
      <c r="C2300" s="23"/>
    </row>
    <row r="2301" ht="15.75">
      <c r="C2301" s="23"/>
    </row>
    <row r="2302" ht="15.75">
      <c r="C2302" s="23"/>
    </row>
    <row r="2303" ht="15.75">
      <c r="C2303" s="23"/>
    </row>
    <row r="2304" ht="15.75">
      <c r="C2304" s="23"/>
    </row>
    <row r="2305" ht="15.75">
      <c r="C2305" s="23"/>
    </row>
    <row r="2306" ht="15.75">
      <c r="C2306" s="23"/>
    </row>
    <row r="2307" ht="15.75">
      <c r="C2307" s="23"/>
    </row>
    <row r="2308" ht="15.75">
      <c r="C2308" s="23"/>
    </row>
    <row r="2309" ht="15.75">
      <c r="C2309" s="23"/>
    </row>
    <row r="2310" ht="15.75">
      <c r="C2310" s="23"/>
    </row>
    <row r="2311" ht="15.75">
      <c r="C2311" s="23"/>
    </row>
    <row r="2312" ht="15.75">
      <c r="C2312" s="23"/>
    </row>
    <row r="2313" ht="15.75">
      <c r="C2313" s="23"/>
    </row>
    <row r="2314" ht="15.75">
      <c r="C2314" s="23"/>
    </row>
    <row r="2315" ht="15.75">
      <c r="C2315" s="23"/>
    </row>
    <row r="2316" ht="15.75">
      <c r="C2316" s="23"/>
    </row>
    <row r="2317" ht="15.75">
      <c r="C2317" s="23"/>
    </row>
    <row r="2318" ht="15.75">
      <c r="C2318" s="23"/>
    </row>
    <row r="2319" ht="15.75">
      <c r="C2319" s="23"/>
    </row>
    <row r="2320" ht="15.75">
      <c r="C2320" s="23"/>
    </row>
    <row r="2321" ht="15.75">
      <c r="C2321" s="23"/>
    </row>
    <row r="2322" ht="15.75">
      <c r="C2322" s="23"/>
    </row>
    <row r="2323" ht="15.75">
      <c r="C2323" s="23"/>
    </row>
    <row r="2324" ht="15.75">
      <c r="C2324" s="23"/>
    </row>
    <row r="2325" ht="15.75">
      <c r="C2325" s="23"/>
    </row>
    <row r="2326" ht="15.75">
      <c r="C2326" s="23"/>
    </row>
    <row r="2327" ht="15.75">
      <c r="C2327" s="23"/>
    </row>
    <row r="2328" ht="15.75">
      <c r="C2328" s="23"/>
    </row>
    <row r="2329" ht="15.75">
      <c r="C2329" s="23"/>
    </row>
    <row r="2330" ht="15.75">
      <c r="C2330" s="23"/>
    </row>
    <row r="2331" ht="15.75">
      <c r="C2331" s="23"/>
    </row>
    <row r="2332" ht="15.75">
      <c r="C2332" s="23"/>
    </row>
    <row r="2333" ht="15.75">
      <c r="C2333" s="23"/>
    </row>
    <row r="2334" ht="15.75">
      <c r="C2334" s="23"/>
    </row>
    <row r="2335" ht="15.75">
      <c r="C2335" s="23"/>
    </row>
    <row r="2336" ht="15.75">
      <c r="C2336" s="23"/>
    </row>
    <row r="2337" ht="15.75">
      <c r="C2337" s="23"/>
    </row>
    <row r="2338" ht="15.75">
      <c r="C2338" s="23"/>
    </row>
    <row r="2339" ht="15.75">
      <c r="C2339" s="23"/>
    </row>
    <row r="2340" ht="15.75">
      <c r="C2340" s="23"/>
    </row>
    <row r="2341" ht="15.75">
      <c r="C2341" s="23"/>
    </row>
    <row r="2342" ht="15.75">
      <c r="C2342" s="23"/>
    </row>
    <row r="2343" ht="15.75">
      <c r="C2343" s="23"/>
    </row>
    <row r="2344" ht="15.75">
      <c r="C2344" s="23"/>
    </row>
    <row r="2345" ht="15.75">
      <c r="C2345" s="23"/>
    </row>
    <row r="2346" ht="15.75">
      <c r="C2346" s="23"/>
    </row>
    <row r="2347" ht="15.75">
      <c r="C2347" s="23"/>
    </row>
    <row r="2348" ht="15.75">
      <c r="C2348" s="23"/>
    </row>
    <row r="2349" ht="15.75">
      <c r="C2349" s="23"/>
    </row>
    <row r="2350" ht="15.75">
      <c r="C2350" s="23"/>
    </row>
    <row r="2351" ht="15.75">
      <c r="C2351" s="23"/>
    </row>
    <row r="2352" ht="15.75">
      <c r="C2352" s="23"/>
    </row>
    <row r="2353" ht="15.75">
      <c r="C2353" s="23"/>
    </row>
    <row r="2354" ht="15.75">
      <c r="C2354" s="23"/>
    </row>
    <row r="2355" ht="15.75">
      <c r="C2355" s="23"/>
    </row>
    <row r="2356" ht="15.75">
      <c r="C2356" s="23"/>
    </row>
    <row r="2357" ht="15.75">
      <c r="C2357" s="23"/>
    </row>
    <row r="2358" ht="15.75">
      <c r="C2358" s="23"/>
    </row>
    <row r="2359" ht="15.75">
      <c r="C2359" s="23"/>
    </row>
    <row r="2360" ht="15.75">
      <c r="C2360" s="23"/>
    </row>
    <row r="2361" ht="15.75">
      <c r="C2361" s="23"/>
    </row>
    <row r="2362" ht="15.75">
      <c r="C2362" s="23"/>
    </row>
    <row r="2363" ht="15.75">
      <c r="C2363" s="23"/>
    </row>
    <row r="2364" ht="15.75">
      <c r="C2364" s="23"/>
    </row>
    <row r="2365" ht="15.75">
      <c r="C2365" s="23"/>
    </row>
    <row r="2366" ht="15.75">
      <c r="C2366" s="23"/>
    </row>
    <row r="2367" ht="15.75">
      <c r="C2367" s="23"/>
    </row>
    <row r="2368" ht="15.75">
      <c r="C2368" s="23"/>
    </row>
    <row r="2369" ht="15.75">
      <c r="C2369" s="23"/>
    </row>
    <row r="2370" ht="15.75">
      <c r="C2370" s="23"/>
    </row>
    <row r="2371" ht="15.75">
      <c r="C2371" s="23"/>
    </row>
    <row r="2372" ht="15.75">
      <c r="C2372" s="23"/>
    </row>
    <row r="2373" ht="15.75">
      <c r="C2373" s="23"/>
    </row>
    <row r="2374" ht="15.75">
      <c r="C2374" s="23"/>
    </row>
    <row r="2375" ht="15.75">
      <c r="C2375" s="23"/>
    </row>
    <row r="2376" ht="15.75">
      <c r="C2376" s="23"/>
    </row>
    <row r="2377" ht="15.75">
      <c r="C2377" s="23"/>
    </row>
    <row r="2378" ht="15.75">
      <c r="C2378" s="23"/>
    </row>
    <row r="2379" ht="15.75">
      <c r="C2379" s="23"/>
    </row>
    <row r="2380" ht="15.75">
      <c r="C2380" s="23"/>
    </row>
    <row r="2381" ht="15.75">
      <c r="C2381" s="23"/>
    </row>
    <row r="2382" ht="15.75">
      <c r="C2382" s="23"/>
    </row>
    <row r="2383" ht="15.75">
      <c r="C2383" s="23"/>
    </row>
    <row r="2384" ht="15.75">
      <c r="C2384" s="23"/>
    </row>
    <row r="2385" ht="15.75">
      <c r="C2385" s="23"/>
    </row>
    <row r="2386" ht="15.75">
      <c r="C2386" s="23"/>
    </row>
    <row r="2387" ht="15.75">
      <c r="C2387" s="23"/>
    </row>
    <row r="2388" ht="15.75">
      <c r="C2388" s="23"/>
    </row>
    <row r="2389" ht="15.75">
      <c r="C2389" s="23"/>
    </row>
    <row r="2390" ht="15.75">
      <c r="C2390" s="23"/>
    </row>
    <row r="2391" ht="15.75">
      <c r="C2391" s="23"/>
    </row>
    <row r="2392" ht="15.75">
      <c r="C2392" s="23"/>
    </row>
    <row r="2393" ht="15.75">
      <c r="C2393" s="23"/>
    </row>
    <row r="2394" ht="15.75">
      <c r="C2394" s="23"/>
    </row>
    <row r="2395" ht="15.75">
      <c r="C2395" s="23"/>
    </row>
    <row r="2396" ht="15.75">
      <c r="C2396" s="23"/>
    </row>
    <row r="2397" ht="15.75">
      <c r="C2397" s="23"/>
    </row>
    <row r="2398" ht="15.75">
      <c r="C2398" s="23"/>
    </row>
    <row r="2399" ht="15.75">
      <c r="C2399" s="23"/>
    </row>
    <row r="2400" ht="15.75">
      <c r="C2400" s="23"/>
    </row>
    <row r="2401" ht="15.75">
      <c r="C2401" s="23"/>
    </row>
    <row r="2402" ht="15.75">
      <c r="C2402" s="23"/>
    </row>
    <row r="2403" ht="15.75">
      <c r="C2403" s="23"/>
    </row>
    <row r="2404" ht="15.75">
      <c r="C2404" s="23"/>
    </row>
    <row r="2405" ht="15.75">
      <c r="C2405" s="23"/>
    </row>
    <row r="2406" ht="15.75">
      <c r="C2406" s="23"/>
    </row>
    <row r="2407" ht="15.75">
      <c r="C2407" s="23"/>
    </row>
    <row r="2408" ht="15.75">
      <c r="C2408" s="23"/>
    </row>
    <row r="2409" ht="15.75">
      <c r="C2409" s="23"/>
    </row>
    <row r="2410" ht="15.75">
      <c r="C2410" s="23"/>
    </row>
    <row r="2411" ht="15.75">
      <c r="C2411" s="23"/>
    </row>
    <row r="2412" ht="15.75">
      <c r="C2412" s="23"/>
    </row>
    <row r="2413" ht="15.75">
      <c r="C2413" s="23"/>
    </row>
    <row r="2414" ht="15.75">
      <c r="C2414" s="23"/>
    </row>
    <row r="2415" ht="15.75">
      <c r="C2415" s="23"/>
    </row>
    <row r="2416" ht="15.75">
      <c r="C2416" s="23"/>
    </row>
    <row r="2417" ht="15.75">
      <c r="C2417" s="23"/>
    </row>
    <row r="2418" ht="15.75">
      <c r="C2418" s="23"/>
    </row>
    <row r="2419" ht="15.75">
      <c r="C2419" s="23"/>
    </row>
    <row r="2420" ht="15.75">
      <c r="C2420" s="23"/>
    </row>
    <row r="2421" ht="15.75">
      <c r="C2421" s="23"/>
    </row>
    <row r="2422" ht="15.75">
      <c r="C2422" s="23"/>
    </row>
    <row r="2423" ht="15.75">
      <c r="C2423" s="23"/>
    </row>
    <row r="2424" ht="15.75">
      <c r="C2424" s="23"/>
    </row>
    <row r="2425" ht="15.75">
      <c r="C2425" s="23"/>
    </row>
    <row r="2426" ht="15.75">
      <c r="C2426" s="23"/>
    </row>
    <row r="2427" ht="15.75">
      <c r="C2427" s="23"/>
    </row>
    <row r="2428" ht="15.75">
      <c r="C2428" s="23"/>
    </row>
    <row r="2429" ht="15.75">
      <c r="C2429" s="23"/>
    </row>
    <row r="2430" ht="15.75">
      <c r="C2430" s="23"/>
    </row>
    <row r="2431" ht="15.75">
      <c r="C2431" s="23"/>
    </row>
    <row r="2432" ht="15.75">
      <c r="C2432" s="23"/>
    </row>
    <row r="2433" ht="15.75">
      <c r="C2433" s="23"/>
    </row>
    <row r="2434" ht="15.75">
      <c r="C2434" s="23"/>
    </row>
    <row r="2435" ht="15.75">
      <c r="C2435" s="23"/>
    </row>
    <row r="2436" ht="15.75">
      <c r="C2436" s="23"/>
    </row>
    <row r="2437" ht="15.75">
      <c r="C2437" s="23"/>
    </row>
    <row r="2438" ht="15.75">
      <c r="C2438" s="23"/>
    </row>
    <row r="2439" ht="15.75">
      <c r="C2439" s="23"/>
    </row>
    <row r="2440" ht="15.75">
      <c r="C2440" s="23"/>
    </row>
    <row r="2441" ht="15.75">
      <c r="C2441" s="23"/>
    </row>
    <row r="2442" ht="15.75">
      <c r="C2442" s="23"/>
    </row>
    <row r="2443" ht="15.75">
      <c r="C2443" s="23"/>
    </row>
    <row r="2444" ht="15.75">
      <c r="C2444" s="23"/>
    </row>
    <row r="2445" ht="15.75">
      <c r="C2445" s="23"/>
    </row>
    <row r="2446" ht="15.75">
      <c r="C2446" s="23"/>
    </row>
    <row r="2447" ht="15.75">
      <c r="C2447" s="23"/>
    </row>
    <row r="2448" ht="15.75">
      <c r="C2448" s="23"/>
    </row>
    <row r="2449" ht="15.75">
      <c r="C2449" s="23"/>
    </row>
    <row r="2450" ht="15.75">
      <c r="C2450" s="23"/>
    </row>
    <row r="2451" ht="15.75">
      <c r="C2451" s="23"/>
    </row>
    <row r="2452" ht="15.75">
      <c r="C2452" s="23"/>
    </row>
    <row r="2453" ht="15.75">
      <c r="C2453" s="23"/>
    </row>
    <row r="2454" ht="15.75">
      <c r="C2454" s="23"/>
    </row>
    <row r="2455" ht="15.75">
      <c r="C2455" s="23"/>
    </row>
    <row r="2456" ht="15.75">
      <c r="C2456" s="23"/>
    </row>
    <row r="2457" ht="15.75">
      <c r="C2457" s="23"/>
    </row>
    <row r="2458" ht="15.75">
      <c r="C2458" s="23"/>
    </row>
    <row r="2459" ht="15.75">
      <c r="C2459" s="23"/>
    </row>
    <row r="2460" ht="15.75">
      <c r="C2460" s="23"/>
    </row>
    <row r="2461" ht="15.75">
      <c r="C2461" s="23"/>
    </row>
    <row r="2462" ht="15.75">
      <c r="C2462" s="23"/>
    </row>
    <row r="2463" ht="15.75">
      <c r="C2463" s="23"/>
    </row>
    <row r="2464" ht="15.75">
      <c r="C2464" s="23"/>
    </row>
    <row r="2465" ht="15.75">
      <c r="C2465" s="23"/>
    </row>
    <row r="2466" ht="15.75">
      <c r="C2466" s="23"/>
    </row>
    <row r="2467" ht="15.75">
      <c r="C2467" s="23"/>
    </row>
    <row r="2468" ht="15.75">
      <c r="C2468" s="23"/>
    </row>
    <row r="2469" ht="15.75">
      <c r="C2469" s="23"/>
    </row>
    <row r="2470" ht="15.75">
      <c r="C2470" s="23"/>
    </row>
    <row r="2471" ht="15.75">
      <c r="C2471" s="23"/>
    </row>
    <row r="2472" ht="15.75">
      <c r="C2472" s="23"/>
    </row>
    <row r="2473" ht="15.75">
      <c r="C2473" s="23"/>
    </row>
    <row r="2474" ht="15.75">
      <c r="C2474" s="23"/>
    </row>
    <row r="2475" ht="15.75">
      <c r="C2475" s="23"/>
    </row>
    <row r="2476" ht="15.75">
      <c r="C2476" s="23"/>
    </row>
    <row r="2477" ht="15.75">
      <c r="C2477" s="23"/>
    </row>
    <row r="2478" ht="15.75">
      <c r="C2478" s="23"/>
    </row>
    <row r="2479" ht="15.75">
      <c r="C2479" s="23"/>
    </row>
    <row r="2480" ht="15.75">
      <c r="C2480" s="23"/>
    </row>
    <row r="2481" ht="15.75">
      <c r="C2481" s="23"/>
    </row>
    <row r="2482" ht="15.75">
      <c r="C2482" s="23"/>
    </row>
    <row r="2483" ht="15.75">
      <c r="C2483" s="23"/>
    </row>
    <row r="2484" ht="15.75">
      <c r="C2484" s="23"/>
    </row>
    <row r="2485" ht="15.75">
      <c r="C2485" s="23"/>
    </row>
    <row r="2486" ht="15.75">
      <c r="C2486" s="23"/>
    </row>
    <row r="2487" ht="15.75">
      <c r="C2487" s="23"/>
    </row>
    <row r="2488" ht="15.75">
      <c r="C2488" s="23"/>
    </row>
    <row r="2489" ht="15.75">
      <c r="C2489" s="23"/>
    </row>
    <row r="2490" ht="15.75">
      <c r="C2490" s="23"/>
    </row>
    <row r="2491" ht="15.75">
      <c r="C2491" s="23"/>
    </row>
    <row r="2492" ht="15.75">
      <c r="C2492" s="23"/>
    </row>
    <row r="2493" ht="15.75">
      <c r="C2493" s="23"/>
    </row>
    <row r="2494" ht="15.75">
      <c r="C2494" s="23"/>
    </row>
    <row r="2495" ht="15.75">
      <c r="C2495" s="23"/>
    </row>
    <row r="2496" ht="15.75">
      <c r="C2496" s="23"/>
    </row>
    <row r="2497" ht="15.75">
      <c r="C2497" s="23"/>
    </row>
    <row r="2498" ht="15.75">
      <c r="C2498" s="23"/>
    </row>
    <row r="2499" ht="15.75">
      <c r="C2499" s="23"/>
    </row>
    <row r="2500" ht="15.75">
      <c r="C2500" s="23"/>
    </row>
    <row r="2501" ht="15.75">
      <c r="C2501" s="23"/>
    </row>
    <row r="2502" ht="15.75">
      <c r="C2502" s="23"/>
    </row>
    <row r="2503" ht="15.75">
      <c r="C2503" s="23"/>
    </row>
    <row r="2504" ht="15.75">
      <c r="C2504" s="23"/>
    </row>
    <row r="2505" ht="15.75">
      <c r="C2505" s="23"/>
    </row>
    <row r="2506" ht="15.75">
      <c r="C2506" s="23"/>
    </row>
    <row r="2507" ht="15.75">
      <c r="C2507" s="23"/>
    </row>
    <row r="2508" ht="15.75">
      <c r="C2508" s="23"/>
    </row>
    <row r="2509" ht="15.75">
      <c r="C2509" s="23"/>
    </row>
    <row r="2510" ht="15.75">
      <c r="C2510" s="23"/>
    </row>
    <row r="2511" ht="15.75">
      <c r="C2511" s="23"/>
    </row>
    <row r="2512" ht="15.75">
      <c r="C2512" s="23"/>
    </row>
    <row r="2513" ht="15.75">
      <c r="C2513" s="23"/>
    </row>
    <row r="2514" ht="15.75">
      <c r="C2514" s="23"/>
    </row>
    <row r="2515" ht="15.75">
      <c r="C2515" s="23"/>
    </row>
    <row r="2516" ht="15.75">
      <c r="C2516" s="23"/>
    </row>
    <row r="2517" ht="15.75">
      <c r="C2517" s="23"/>
    </row>
    <row r="2518" ht="15.75">
      <c r="C2518" s="23"/>
    </row>
    <row r="2519" ht="15.75">
      <c r="C2519" s="23"/>
    </row>
    <row r="2520" ht="15.75">
      <c r="C2520" s="23"/>
    </row>
    <row r="2521" ht="15.75">
      <c r="C2521" s="23"/>
    </row>
    <row r="2522" ht="15.75">
      <c r="C2522" s="23"/>
    </row>
    <row r="2523" ht="15.75">
      <c r="C2523" s="23"/>
    </row>
    <row r="2524" ht="15.75">
      <c r="C2524" s="23"/>
    </row>
    <row r="2525" ht="15.75">
      <c r="C2525" s="23"/>
    </row>
    <row r="2526" ht="15.75">
      <c r="C2526" s="23"/>
    </row>
    <row r="2527" ht="15.75">
      <c r="C2527" s="23"/>
    </row>
    <row r="2528" ht="15.75">
      <c r="C2528" s="23"/>
    </row>
    <row r="2529" ht="15.75">
      <c r="C2529" s="23"/>
    </row>
    <row r="2530" ht="15.75">
      <c r="C2530" s="23"/>
    </row>
    <row r="2531" ht="15.75">
      <c r="C2531" s="23"/>
    </row>
    <row r="2532" ht="15.75">
      <c r="C2532" s="23"/>
    </row>
    <row r="2533" ht="15.75">
      <c r="C2533" s="23"/>
    </row>
    <row r="2534" ht="15.75">
      <c r="C2534" s="23"/>
    </row>
    <row r="2535" ht="15.75">
      <c r="C2535" s="23"/>
    </row>
    <row r="2536" ht="15.75">
      <c r="C2536" s="23"/>
    </row>
    <row r="2537" ht="15.75">
      <c r="C2537" s="23"/>
    </row>
    <row r="2538" ht="15.75">
      <c r="C2538" s="23"/>
    </row>
    <row r="2539" ht="15.75">
      <c r="C2539" s="23"/>
    </row>
    <row r="2540" ht="15.75">
      <c r="C2540" s="23"/>
    </row>
    <row r="2541" ht="15.75">
      <c r="C2541" s="23"/>
    </row>
    <row r="2542" ht="15.75">
      <c r="C2542" s="23"/>
    </row>
    <row r="2543" ht="15.75">
      <c r="C2543" s="23"/>
    </row>
    <row r="2544" ht="15.75">
      <c r="C2544" s="23"/>
    </row>
    <row r="2545" ht="15.75">
      <c r="C2545" s="23"/>
    </row>
    <row r="2546" ht="15.75">
      <c r="C2546" s="23"/>
    </row>
    <row r="2547" ht="15.75">
      <c r="C2547" s="23"/>
    </row>
    <row r="2548" ht="15.75">
      <c r="C2548" s="23"/>
    </row>
    <row r="2549" ht="15.75">
      <c r="C2549" s="23"/>
    </row>
    <row r="2550" ht="15.75">
      <c r="C2550" s="23"/>
    </row>
    <row r="2551" ht="15.75">
      <c r="C2551" s="23"/>
    </row>
    <row r="2552" ht="15.75">
      <c r="C2552" s="23"/>
    </row>
    <row r="2553" ht="15.75">
      <c r="C2553" s="23"/>
    </row>
    <row r="2554" ht="15.75">
      <c r="C2554" s="23"/>
    </row>
    <row r="2555" ht="15.75">
      <c r="C2555" s="23"/>
    </row>
    <row r="2556" ht="15.75">
      <c r="C2556" s="23"/>
    </row>
    <row r="2557" ht="15.75">
      <c r="C2557" s="23"/>
    </row>
    <row r="2558" ht="15.75">
      <c r="C2558" s="23"/>
    </row>
    <row r="2559" ht="15.75">
      <c r="C2559" s="23"/>
    </row>
    <row r="2560" ht="15.75">
      <c r="C2560" s="23"/>
    </row>
    <row r="2561" ht="15.75">
      <c r="C2561" s="23"/>
    </row>
    <row r="2562" ht="15.75">
      <c r="C2562" s="23"/>
    </row>
    <row r="2563" ht="15.75">
      <c r="C2563" s="23"/>
    </row>
    <row r="2564" ht="15.75">
      <c r="C2564" s="23"/>
    </row>
    <row r="2565" ht="15.75">
      <c r="C2565" s="23"/>
    </row>
    <row r="2566" ht="15.75">
      <c r="C2566" s="23"/>
    </row>
    <row r="2567" ht="15.75">
      <c r="C2567" s="23"/>
    </row>
    <row r="2568" ht="15.75">
      <c r="C2568" s="23"/>
    </row>
    <row r="2569" ht="15.75">
      <c r="C2569" s="23"/>
    </row>
    <row r="2570" ht="15.75">
      <c r="C2570" s="23"/>
    </row>
    <row r="2571" ht="15.75">
      <c r="C2571" s="23"/>
    </row>
    <row r="2572" ht="15.75">
      <c r="C2572" s="23"/>
    </row>
    <row r="2573" ht="15.75">
      <c r="C2573" s="23"/>
    </row>
    <row r="2574" ht="15.75">
      <c r="C2574" s="23"/>
    </row>
    <row r="2575" ht="15.75">
      <c r="C2575" s="23"/>
    </row>
    <row r="2576" ht="15.75">
      <c r="C2576" s="23"/>
    </row>
    <row r="2577" ht="15.75">
      <c r="C2577" s="23"/>
    </row>
    <row r="2578" ht="15.75">
      <c r="C2578" s="23"/>
    </row>
    <row r="2579" ht="15.75">
      <c r="C2579" s="23"/>
    </row>
    <row r="2580" ht="15.75">
      <c r="C2580" s="23"/>
    </row>
    <row r="2581" ht="15.75">
      <c r="C2581" s="23"/>
    </row>
    <row r="2582" ht="15.75">
      <c r="C2582" s="23"/>
    </row>
    <row r="2583" ht="15.75">
      <c r="C2583" s="23"/>
    </row>
    <row r="2584" ht="15.75">
      <c r="C2584" s="23"/>
    </row>
    <row r="2585" ht="15.75">
      <c r="C2585" s="23"/>
    </row>
    <row r="2586" ht="15.75">
      <c r="C2586" s="23"/>
    </row>
    <row r="2587" ht="15.75">
      <c r="C2587" s="23"/>
    </row>
    <row r="2588" ht="15.75">
      <c r="C2588" s="23"/>
    </row>
    <row r="2589" ht="15.75">
      <c r="C2589" s="23"/>
    </row>
    <row r="2590" ht="15.75">
      <c r="C2590" s="23"/>
    </row>
    <row r="2591" ht="15.75">
      <c r="C2591" s="23"/>
    </row>
    <row r="2592" ht="15.75">
      <c r="C2592" s="23"/>
    </row>
    <row r="2593" ht="15.75">
      <c r="C2593" s="23"/>
    </row>
    <row r="2594" ht="15.75">
      <c r="C2594" s="23"/>
    </row>
    <row r="2595" ht="15.75">
      <c r="C2595" s="23"/>
    </row>
    <row r="2596" ht="15.75">
      <c r="C2596" s="23"/>
    </row>
    <row r="2597" ht="15.75">
      <c r="C2597" s="23"/>
    </row>
    <row r="2598" ht="15.75">
      <c r="C2598" s="23"/>
    </row>
    <row r="2599" ht="15.75">
      <c r="C2599" s="23"/>
    </row>
    <row r="2600" ht="15.75">
      <c r="C2600" s="23"/>
    </row>
    <row r="2601" ht="15.75">
      <c r="C2601" s="23"/>
    </row>
    <row r="2602" ht="15.75">
      <c r="C2602" s="23"/>
    </row>
    <row r="2603" ht="15.75">
      <c r="C2603" s="23"/>
    </row>
    <row r="2604" ht="15.75">
      <c r="C2604" s="23"/>
    </row>
    <row r="2605" ht="15.75">
      <c r="C2605" s="23"/>
    </row>
    <row r="2606" ht="15.75">
      <c r="C2606" s="23"/>
    </row>
    <row r="2607" ht="15.75">
      <c r="C2607" s="23"/>
    </row>
    <row r="2608" ht="15.75">
      <c r="C2608" s="23"/>
    </row>
    <row r="2609" ht="15.75">
      <c r="C2609" s="23"/>
    </row>
    <row r="2610" ht="15.75">
      <c r="C2610" s="23"/>
    </row>
    <row r="2611" ht="15.75">
      <c r="C2611" s="23"/>
    </row>
    <row r="2612" ht="15.75">
      <c r="C2612" s="23"/>
    </row>
    <row r="2613" ht="15.75">
      <c r="C2613" s="23"/>
    </row>
    <row r="2614" ht="15.75">
      <c r="C2614" s="23"/>
    </row>
    <row r="2615" ht="15.75">
      <c r="C2615" s="23"/>
    </row>
    <row r="2616" ht="15.75">
      <c r="C2616" s="23"/>
    </row>
    <row r="2617" ht="15.75">
      <c r="C2617" s="23"/>
    </row>
    <row r="2618" ht="15.75">
      <c r="C2618" s="23"/>
    </row>
    <row r="2619" ht="15.75">
      <c r="C2619" s="23"/>
    </row>
    <row r="2620" ht="15.75">
      <c r="C2620" s="23"/>
    </row>
    <row r="2621" ht="15.75">
      <c r="C2621" s="23"/>
    </row>
    <row r="2622" ht="15.75">
      <c r="C2622" s="23"/>
    </row>
    <row r="2623" ht="15.75">
      <c r="C2623" s="23"/>
    </row>
    <row r="2624" ht="15.75">
      <c r="C2624" s="23"/>
    </row>
    <row r="2625" ht="15.75">
      <c r="C2625" s="23"/>
    </row>
    <row r="2626" ht="15.75">
      <c r="C2626" s="23"/>
    </row>
    <row r="2627" ht="15.75">
      <c r="C2627" s="23"/>
    </row>
    <row r="2628" ht="15.75">
      <c r="C2628" s="23"/>
    </row>
    <row r="2629" ht="15.75">
      <c r="C2629" s="23"/>
    </row>
    <row r="2630" ht="15.75">
      <c r="C2630" s="23"/>
    </row>
    <row r="2631" ht="15.75">
      <c r="C2631" s="23"/>
    </row>
    <row r="2632" ht="15.75">
      <c r="C2632" s="23"/>
    </row>
    <row r="2633" ht="15.75">
      <c r="C2633" s="23"/>
    </row>
    <row r="2634" ht="15.75">
      <c r="C2634" s="23"/>
    </row>
    <row r="2635" ht="15.75">
      <c r="C2635" s="23"/>
    </row>
    <row r="2636" ht="15.75">
      <c r="C2636" s="23"/>
    </row>
    <row r="2637" ht="15.75">
      <c r="C2637" s="23"/>
    </row>
    <row r="2638" ht="15.75">
      <c r="C2638" s="23"/>
    </row>
    <row r="2639" ht="15.75">
      <c r="C2639" s="23"/>
    </row>
    <row r="2640" ht="15.75">
      <c r="C2640" s="23"/>
    </row>
    <row r="2641" ht="15.75">
      <c r="C2641" s="23"/>
    </row>
    <row r="2642" ht="15.75">
      <c r="C2642" s="23"/>
    </row>
    <row r="2643" ht="15.75">
      <c r="C2643" s="23"/>
    </row>
    <row r="2644" ht="15.75">
      <c r="C2644" s="23"/>
    </row>
    <row r="2645" ht="15.75">
      <c r="C2645" s="23"/>
    </row>
    <row r="2646" ht="15.75">
      <c r="C2646" s="23"/>
    </row>
    <row r="2647" ht="15.75">
      <c r="C2647" s="23"/>
    </row>
    <row r="2648" ht="15.75">
      <c r="C2648" s="23"/>
    </row>
    <row r="2649" ht="15.75">
      <c r="C2649" s="23"/>
    </row>
    <row r="2650" ht="15.75">
      <c r="C2650" s="23"/>
    </row>
    <row r="2651" ht="15.75">
      <c r="C2651" s="23"/>
    </row>
    <row r="2652" ht="15.75">
      <c r="C2652" s="23"/>
    </row>
    <row r="2653" ht="15.75">
      <c r="C2653" s="23"/>
    </row>
    <row r="2654" ht="15.75">
      <c r="C2654" s="23"/>
    </row>
    <row r="2655" ht="15.75">
      <c r="C2655" s="23"/>
    </row>
    <row r="2656" ht="15.75">
      <c r="C2656" s="23"/>
    </row>
    <row r="2657" ht="15.75">
      <c r="C2657" s="23"/>
    </row>
    <row r="2658" ht="15.75">
      <c r="C2658" s="23"/>
    </row>
    <row r="2659" ht="15.75">
      <c r="C2659" s="23"/>
    </row>
    <row r="2660" ht="15.75">
      <c r="C2660" s="23"/>
    </row>
    <row r="2661" ht="15.75">
      <c r="C2661" s="23"/>
    </row>
    <row r="2662" ht="15.75">
      <c r="C2662" s="23"/>
    </row>
    <row r="2663" ht="15.75">
      <c r="C2663" s="23"/>
    </row>
    <row r="2664" ht="15.75">
      <c r="C2664" s="23"/>
    </row>
    <row r="2665" ht="15.75">
      <c r="C2665" s="23"/>
    </row>
    <row r="2666" ht="15.75">
      <c r="C2666" s="23"/>
    </row>
    <row r="2667" ht="15.75">
      <c r="C2667" s="23"/>
    </row>
    <row r="2668" ht="15.75">
      <c r="C2668" s="23"/>
    </row>
    <row r="2669" ht="15.75">
      <c r="C2669" s="23"/>
    </row>
    <row r="2670" ht="15.75">
      <c r="C2670" s="23"/>
    </row>
    <row r="2671" ht="15.75">
      <c r="C2671" s="23"/>
    </row>
    <row r="2672" ht="15.75">
      <c r="C2672" s="23"/>
    </row>
    <row r="2673" ht="15.75">
      <c r="C2673" s="23"/>
    </row>
    <row r="2674" ht="15.75">
      <c r="C2674" s="23"/>
    </row>
    <row r="2675" ht="15.75">
      <c r="C2675" s="23"/>
    </row>
    <row r="2676" ht="15.75">
      <c r="C2676" s="23"/>
    </row>
    <row r="2677" ht="15.75">
      <c r="C2677" s="23"/>
    </row>
    <row r="2678" ht="15.75">
      <c r="C2678" s="23"/>
    </row>
    <row r="2679" ht="15.75">
      <c r="C2679" s="23"/>
    </row>
    <row r="2680" ht="15.75">
      <c r="C2680" s="23"/>
    </row>
    <row r="2681" ht="15.75">
      <c r="C2681" s="23"/>
    </row>
    <row r="2682" ht="15.75">
      <c r="C2682" s="23"/>
    </row>
    <row r="2683" ht="15.75">
      <c r="C2683" s="23"/>
    </row>
    <row r="2684" ht="15.75">
      <c r="C2684" s="23"/>
    </row>
    <row r="2685" ht="15.75">
      <c r="C2685" s="23"/>
    </row>
    <row r="2686" ht="15.75">
      <c r="C2686" s="23"/>
    </row>
    <row r="2687" ht="15.75">
      <c r="C2687" s="23"/>
    </row>
    <row r="2688" ht="15.75">
      <c r="C2688" s="23"/>
    </row>
    <row r="2689" ht="15.75">
      <c r="C2689" s="23"/>
    </row>
    <row r="2690" ht="15.75">
      <c r="C2690" s="23"/>
    </row>
    <row r="2691" ht="15.75">
      <c r="C2691" s="23"/>
    </row>
    <row r="2692" ht="15.75">
      <c r="C2692" s="23"/>
    </row>
    <row r="2693" ht="15.75">
      <c r="C2693" s="23"/>
    </row>
    <row r="2694" ht="15.75">
      <c r="C2694" s="23"/>
    </row>
    <row r="2695" ht="15.75">
      <c r="C2695" s="23"/>
    </row>
    <row r="2696" ht="15.75">
      <c r="C2696" s="23"/>
    </row>
    <row r="2697" ht="15.75">
      <c r="C2697" s="23"/>
    </row>
    <row r="2698" ht="15.75">
      <c r="C2698" s="23"/>
    </row>
    <row r="2699" ht="15.75">
      <c r="C2699" s="23"/>
    </row>
    <row r="2700" ht="15.75">
      <c r="C2700" s="23"/>
    </row>
    <row r="2701" ht="15.75">
      <c r="C2701" s="23"/>
    </row>
    <row r="2702" ht="15.75">
      <c r="C2702" s="23"/>
    </row>
    <row r="2703" ht="15.75">
      <c r="C2703" s="23"/>
    </row>
    <row r="2704" ht="15.75">
      <c r="C2704" s="23"/>
    </row>
    <row r="2705" ht="15.75">
      <c r="C2705" s="23"/>
    </row>
    <row r="2706" ht="15.75">
      <c r="C2706" s="23"/>
    </row>
    <row r="2707" ht="15.75">
      <c r="C2707" s="23"/>
    </row>
    <row r="2708" ht="15.75">
      <c r="C2708" s="23"/>
    </row>
    <row r="2709" ht="15.75">
      <c r="C2709" s="23"/>
    </row>
    <row r="2710" ht="15.75">
      <c r="C2710" s="23"/>
    </row>
    <row r="2711" ht="15.75">
      <c r="C2711" s="23"/>
    </row>
    <row r="2712" ht="15.75">
      <c r="C2712" s="23"/>
    </row>
    <row r="2713" ht="15.75">
      <c r="C2713" s="23"/>
    </row>
    <row r="2714" ht="15.75">
      <c r="C2714" s="23"/>
    </row>
    <row r="2715" ht="15.75">
      <c r="C2715" s="23"/>
    </row>
    <row r="2716" ht="15.75">
      <c r="C2716" s="23"/>
    </row>
    <row r="2717" ht="15.75">
      <c r="C2717" s="23"/>
    </row>
    <row r="2718" ht="15.75">
      <c r="C2718" s="23"/>
    </row>
    <row r="2719" ht="15.75">
      <c r="C2719" s="23"/>
    </row>
    <row r="2720" ht="15.75">
      <c r="C2720" s="23"/>
    </row>
    <row r="2721" ht="15.75">
      <c r="C2721" s="23"/>
    </row>
    <row r="2722" ht="15.75">
      <c r="C2722" s="23"/>
    </row>
    <row r="2723" ht="15.75">
      <c r="C2723" s="23"/>
    </row>
    <row r="2724" ht="15.75">
      <c r="C2724" s="23"/>
    </row>
    <row r="2725" ht="15.75">
      <c r="C2725" s="23"/>
    </row>
    <row r="2726" ht="15.75">
      <c r="C2726" s="23"/>
    </row>
    <row r="2727" ht="15.75">
      <c r="C2727" s="23"/>
    </row>
    <row r="2728" ht="15.75">
      <c r="C2728" s="23"/>
    </row>
    <row r="2729" ht="15.75">
      <c r="C2729" s="23"/>
    </row>
    <row r="2730" ht="15.75">
      <c r="C2730" s="23"/>
    </row>
    <row r="2731" ht="15.75">
      <c r="C2731" s="23"/>
    </row>
    <row r="2732" ht="15.75">
      <c r="C2732" s="23"/>
    </row>
    <row r="2733" ht="15.75">
      <c r="C2733" s="23"/>
    </row>
    <row r="2734" ht="15.75">
      <c r="C2734" s="23"/>
    </row>
    <row r="2735" ht="15.75">
      <c r="C2735" s="23"/>
    </row>
    <row r="2736" ht="15.75">
      <c r="C2736" s="23"/>
    </row>
    <row r="2737" ht="15.75">
      <c r="C2737" s="23"/>
    </row>
    <row r="2738" ht="15.75">
      <c r="C2738" s="23"/>
    </row>
    <row r="2739" ht="15.75">
      <c r="C2739" s="23"/>
    </row>
    <row r="2740" ht="15.75">
      <c r="C2740" s="23"/>
    </row>
    <row r="2741" ht="15.75">
      <c r="C2741" s="23"/>
    </row>
    <row r="2742" ht="15.75">
      <c r="C2742" s="23"/>
    </row>
    <row r="2743" ht="15.75">
      <c r="C2743" s="23"/>
    </row>
    <row r="2744" ht="15.75">
      <c r="C2744" s="23"/>
    </row>
    <row r="2745" ht="15.75">
      <c r="C2745" s="23"/>
    </row>
    <row r="2746" ht="15.75">
      <c r="C2746" s="23"/>
    </row>
    <row r="2747" ht="15.75">
      <c r="C2747" s="23"/>
    </row>
    <row r="2748" ht="15.75">
      <c r="C2748" s="23"/>
    </row>
    <row r="2749" ht="15.75">
      <c r="C2749" s="23"/>
    </row>
    <row r="2750" ht="15.75">
      <c r="C2750" s="23"/>
    </row>
    <row r="2751" ht="15.75">
      <c r="C2751" s="23"/>
    </row>
    <row r="2752" ht="15.75">
      <c r="C2752" s="23"/>
    </row>
    <row r="2753" ht="15.75">
      <c r="C2753" s="23"/>
    </row>
    <row r="2754" ht="15.75">
      <c r="C2754" s="23"/>
    </row>
    <row r="2755" ht="15.75">
      <c r="C2755" s="23"/>
    </row>
    <row r="2756" ht="15.75">
      <c r="C2756" s="23"/>
    </row>
    <row r="2757" ht="15.75">
      <c r="C2757" s="23"/>
    </row>
    <row r="2758" ht="15.75">
      <c r="C2758" s="23"/>
    </row>
    <row r="2759" ht="15.75">
      <c r="C2759" s="23"/>
    </row>
    <row r="2760" ht="15.75">
      <c r="C2760" s="23"/>
    </row>
    <row r="2761" ht="15.75">
      <c r="C2761" s="23"/>
    </row>
    <row r="2762" ht="15.75">
      <c r="C2762" s="23"/>
    </row>
    <row r="2763" ht="15.75">
      <c r="C2763" s="23"/>
    </row>
    <row r="2764" ht="15.75">
      <c r="C2764" s="23"/>
    </row>
    <row r="2765" ht="15.75">
      <c r="C2765" s="23"/>
    </row>
    <row r="2766" ht="15.75">
      <c r="C2766" s="23"/>
    </row>
    <row r="2767" ht="15.75">
      <c r="C2767" s="23"/>
    </row>
    <row r="2768" ht="15.75">
      <c r="C2768" s="23"/>
    </row>
    <row r="2769" ht="15.75">
      <c r="C2769" s="23"/>
    </row>
    <row r="2770" ht="15.75">
      <c r="C2770" s="23"/>
    </row>
    <row r="2771" ht="15.75">
      <c r="C2771" s="23"/>
    </row>
    <row r="2772" ht="15.75">
      <c r="C2772" s="23"/>
    </row>
    <row r="2773" ht="15.75">
      <c r="C2773" s="23"/>
    </row>
    <row r="2774" ht="15.75">
      <c r="C2774" s="23"/>
    </row>
    <row r="2775" ht="15.75">
      <c r="C2775" s="23"/>
    </row>
    <row r="2776" ht="15.75">
      <c r="C2776" s="23"/>
    </row>
    <row r="2777" ht="15.75">
      <c r="C2777" s="23"/>
    </row>
    <row r="2778" ht="15.75">
      <c r="C2778" s="23"/>
    </row>
    <row r="2779" ht="15.75">
      <c r="C2779" s="23"/>
    </row>
    <row r="2780" ht="15.75">
      <c r="C2780" s="23"/>
    </row>
    <row r="2781" ht="15.75">
      <c r="C2781" s="23"/>
    </row>
    <row r="2782" ht="15.75">
      <c r="C2782" s="23"/>
    </row>
    <row r="2783" ht="15.75">
      <c r="C2783" s="23"/>
    </row>
    <row r="2784" ht="15.75">
      <c r="C2784" s="23"/>
    </row>
    <row r="2785" ht="15.75">
      <c r="C2785" s="23"/>
    </row>
    <row r="2786" ht="15.75">
      <c r="C2786" s="23"/>
    </row>
    <row r="2787" ht="15.75">
      <c r="C2787" s="23"/>
    </row>
    <row r="2788" ht="15.75">
      <c r="C2788" s="23"/>
    </row>
    <row r="2789" ht="15.75">
      <c r="C2789" s="23"/>
    </row>
    <row r="2790" ht="15.75">
      <c r="C2790" s="23"/>
    </row>
    <row r="2791" ht="15.75">
      <c r="C2791" s="23"/>
    </row>
    <row r="2792" ht="15.75">
      <c r="C2792" s="23"/>
    </row>
    <row r="2793" ht="15.75">
      <c r="C2793" s="23"/>
    </row>
    <row r="2794" ht="15.75">
      <c r="C2794" s="23"/>
    </row>
    <row r="2795" ht="15.75">
      <c r="C2795" s="23"/>
    </row>
    <row r="2796" ht="15.75">
      <c r="C2796" s="23"/>
    </row>
    <row r="2797" ht="15.75">
      <c r="C2797" s="23"/>
    </row>
    <row r="2798" ht="15.75">
      <c r="C2798" s="23"/>
    </row>
    <row r="2799" ht="15.75">
      <c r="C2799" s="23"/>
    </row>
    <row r="2800" ht="15.75">
      <c r="C2800" s="23"/>
    </row>
    <row r="2801" ht="15.75">
      <c r="C2801" s="23"/>
    </row>
    <row r="2802" ht="15.75">
      <c r="C2802" s="23"/>
    </row>
    <row r="2803" ht="15.75">
      <c r="C2803" s="23"/>
    </row>
    <row r="2804" ht="15.75">
      <c r="C2804" s="23"/>
    </row>
    <row r="2805" ht="15.75">
      <c r="C2805" s="23"/>
    </row>
    <row r="2806" ht="15.75">
      <c r="C2806" s="23"/>
    </row>
    <row r="2807" ht="15.75">
      <c r="C2807" s="23"/>
    </row>
    <row r="2808" ht="15.75">
      <c r="C2808" s="23"/>
    </row>
    <row r="2809" ht="15.75">
      <c r="C2809" s="23"/>
    </row>
    <row r="2810" ht="15.75">
      <c r="C2810" s="23"/>
    </row>
    <row r="2811" ht="15.75">
      <c r="C2811" s="23"/>
    </row>
    <row r="2812" ht="15.75">
      <c r="C2812" s="23"/>
    </row>
    <row r="2813" ht="15.75">
      <c r="C2813" s="23"/>
    </row>
    <row r="2814" ht="15.75">
      <c r="C2814" s="23"/>
    </row>
    <row r="2815" ht="15.75">
      <c r="C2815" s="23"/>
    </row>
    <row r="2816" ht="15.75">
      <c r="C2816" s="23"/>
    </row>
    <row r="2817" ht="15.75">
      <c r="C2817" s="23"/>
    </row>
    <row r="2818" ht="15.75">
      <c r="C2818" s="23"/>
    </row>
    <row r="2819" ht="15.75">
      <c r="C2819" s="23"/>
    </row>
    <row r="2820" ht="15.75">
      <c r="C2820" s="23"/>
    </row>
    <row r="2821" ht="15.75">
      <c r="C2821" s="23"/>
    </row>
    <row r="2822" ht="15.75">
      <c r="C2822" s="23"/>
    </row>
    <row r="2823" ht="15.75">
      <c r="C2823" s="23"/>
    </row>
    <row r="2824" ht="15.75">
      <c r="C2824" s="23"/>
    </row>
    <row r="2825" ht="15.75">
      <c r="C2825" s="23"/>
    </row>
    <row r="2826" ht="15.75">
      <c r="C2826" s="23"/>
    </row>
    <row r="2827" ht="15.75">
      <c r="C2827" s="23"/>
    </row>
    <row r="2828" ht="15.75">
      <c r="C2828" s="23"/>
    </row>
    <row r="2829" ht="15.75">
      <c r="C2829" s="23"/>
    </row>
    <row r="2830" ht="15.75">
      <c r="C2830" s="23"/>
    </row>
    <row r="2831" ht="15.75">
      <c r="C2831" s="23"/>
    </row>
    <row r="2832" ht="15.75">
      <c r="C2832" s="23"/>
    </row>
    <row r="2833" ht="15.75">
      <c r="C2833" s="23"/>
    </row>
    <row r="2834" ht="15.75">
      <c r="C2834" s="23"/>
    </row>
    <row r="2835" ht="15.75">
      <c r="C2835" s="23"/>
    </row>
    <row r="2836" ht="15.75">
      <c r="C2836" s="23"/>
    </row>
    <row r="2837" ht="15.75">
      <c r="C2837" s="23"/>
    </row>
    <row r="2838" ht="15.75">
      <c r="C2838" s="23"/>
    </row>
    <row r="2839" ht="15.75">
      <c r="C2839" s="23"/>
    </row>
    <row r="2840" ht="15.75">
      <c r="C2840" s="23"/>
    </row>
    <row r="2841" ht="15.75">
      <c r="C2841" s="23"/>
    </row>
    <row r="2842" ht="15.75">
      <c r="C2842" s="23"/>
    </row>
    <row r="2843" ht="15.75">
      <c r="C2843" s="23"/>
    </row>
    <row r="2844" ht="15.75">
      <c r="C2844" s="23"/>
    </row>
    <row r="2845" ht="15.75">
      <c r="C2845" s="23"/>
    </row>
    <row r="2846" ht="15.75">
      <c r="C2846" s="23"/>
    </row>
    <row r="2847" ht="15.75">
      <c r="C2847" s="23"/>
    </row>
    <row r="2848" ht="15.75">
      <c r="C2848" s="23"/>
    </row>
    <row r="2849" ht="15.75">
      <c r="C2849" s="23"/>
    </row>
    <row r="2850" ht="15.75">
      <c r="C2850" s="23"/>
    </row>
    <row r="2851" ht="15.75">
      <c r="C2851" s="23"/>
    </row>
    <row r="2852" ht="15.75">
      <c r="C2852" s="23"/>
    </row>
    <row r="2853" ht="15.75">
      <c r="C2853" s="23"/>
    </row>
    <row r="2854" ht="15.75">
      <c r="C2854" s="23"/>
    </row>
    <row r="2855" ht="15.75">
      <c r="C2855" s="23"/>
    </row>
    <row r="2856" ht="15.75">
      <c r="C2856" s="23"/>
    </row>
    <row r="2857" ht="15.75">
      <c r="C2857" s="23"/>
    </row>
    <row r="2858" ht="15.75">
      <c r="C2858" s="23"/>
    </row>
    <row r="2859" ht="15.75">
      <c r="C2859" s="23"/>
    </row>
    <row r="2860" ht="15.75">
      <c r="C2860" s="23"/>
    </row>
    <row r="2861" ht="15.75">
      <c r="C2861" s="23"/>
    </row>
    <row r="2862" ht="15.75">
      <c r="C2862" s="23"/>
    </row>
    <row r="2863" ht="15.75">
      <c r="C2863" s="23"/>
    </row>
    <row r="2864" ht="15.75">
      <c r="C2864" s="23"/>
    </row>
    <row r="2865" ht="15.75">
      <c r="C2865" s="23"/>
    </row>
    <row r="2866" ht="15.75">
      <c r="C2866" s="23"/>
    </row>
    <row r="2867" ht="15.75">
      <c r="C2867" s="23"/>
    </row>
    <row r="2868" ht="15.75">
      <c r="C2868" s="23"/>
    </row>
    <row r="2869" ht="15.75">
      <c r="C2869" s="23"/>
    </row>
    <row r="2870" ht="15.75">
      <c r="C2870" s="23"/>
    </row>
    <row r="2871" ht="15.75">
      <c r="C2871" s="23"/>
    </row>
    <row r="2872" ht="15.75">
      <c r="C2872" s="23"/>
    </row>
    <row r="2873" ht="15.75">
      <c r="C2873" s="23"/>
    </row>
    <row r="2874" ht="15.75">
      <c r="C2874" s="23"/>
    </row>
    <row r="2875" ht="15.75">
      <c r="C2875" s="23"/>
    </row>
    <row r="2876" ht="15.75">
      <c r="C2876" s="23"/>
    </row>
    <row r="2877" ht="15.75">
      <c r="C2877" s="23"/>
    </row>
    <row r="2878" ht="15.75">
      <c r="C2878" s="23"/>
    </row>
    <row r="2879" ht="15.75">
      <c r="C2879" s="23"/>
    </row>
    <row r="2880" ht="15.75">
      <c r="C2880" s="23"/>
    </row>
    <row r="2881" ht="15.75">
      <c r="C2881" s="23"/>
    </row>
    <row r="2882" ht="15.75">
      <c r="C2882" s="23"/>
    </row>
    <row r="2883" ht="15.75">
      <c r="C2883" s="23"/>
    </row>
    <row r="2884" ht="15.75">
      <c r="C2884" s="23"/>
    </row>
    <row r="2885" ht="15.75">
      <c r="C2885" s="23"/>
    </row>
    <row r="2886" ht="15.75">
      <c r="C2886" s="23"/>
    </row>
    <row r="2887" ht="15.75">
      <c r="C2887" s="23"/>
    </row>
    <row r="2888" ht="15.75">
      <c r="C2888" s="23"/>
    </row>
    <row r="2889" ht="15.75">
      <c r="C2889" s="23"/>
    </row>
    <row r="2890" ht="15.75">
      <c r="C2890" s="23"/>
    </row>
    <row r="2891" ht="15.75">
      <c r="C2891" s="23"/>
    </row>
    <row r="2892" ht="15.75">
      <c r="C2892" s="23"/>
    </row>
    <row r="2893" ht="15.75">
      <c r="C2893" s="23"/>
    </row>
    <row r="2894" ht="15.75">
      <c r="C2894" s="23"/>
    </row>
    <row r="2895" ht="15.75">
      <c r="C2895" s="23"/>
    </row>
    <row r="2896" ht="15.75">
      <c r="C2896" s="23"/>
    </row>
    <row r="2897" ht="15.75">
      <c r="C2897" s="23"/>
    </row>
    <row r="2898" ht="15.75">
      <c r="C2898" s="23"/>
    </row>
    <row r="2899" ht="15.75">
      <c r="C2899" s="23"/>
    </row>
    <row r="2900" ht="15.75">
      <c r="C2900" s="23"/>
    </row>
    <row r="2901" ht="15.75">
      <c r="C2901" s="23"/>
    </row>
    <row r="2902" ht="15.75">
      <c r="C2902" s="23"/>
    </row>
    <row r="2903" ht="15.75">
      <c r="C2903" s="23"/>
    </row>
    <row r="2904" ht="15.75">
      <c r="C2904" s="23"/>
    </row>
    <row r="2905" ht="15.75">
      <c r="C2905" s="23"/>
    </row>
    <row r="2906" ht="15.75">
      <c r="C2906" s="23"/>
    </row>
    <row r="2907" ht="15.75">
      <c r="C2907" s="23"/>
    </row>
    <row r="2908" ht="15.75">
      <c r="C2908" s="23"/>
    </row>
    <row r="2909" ht="15.75">
      <c r="C2909" s="23"/>
    </row>
    <row r="2910" ht="15.75">
      <c r="C2910" s="23"/>
    </row>
    <row r="2911" ht="15.75">
      <c r="C2911" s="23"/>
    </row>
    <row r="2912" ht="15.75">
      <c r="C2912" s="23"/>
    </row>
    <row r="2913" ht="15.75">
      <c r="C2913" s="23"/>
    </row>
    <row r="2914" ht="15.75">
      <c r="C2914" s="23"/>
    </row>
    <row r="2915" ht="15.75">
      <c r="C2915" s="23"/>
    </row>
    <row r="2916" ht="15.75">
      <c r="C2916" s="23"/>
    </row>
    <row r="2917" ht="15.75">
      <c r="C2917" s="23"/>
    </row>
    <row r="2918" ht="15.75">
      <c r="C2918" s="23"/>
    </row>
    <row r="2919" ht="15.75">
      <c r="C2919" s="23"/>
    </row>
    <row r="2920" ht="15.75">
      <c r="C2920" s="23"/>
    </row>
    <row r="2921" ht="15.75">
      <c r="C2921" s="23"/>
    </row>
    <row r="2922" ht="15.75">
      <c r="C2922" s="23"/>
    </row>
    <row r="2923" ht="15.75">
      <c r="C2923" s="23"/>
    </row>
    <row r="2924" ht="15.75">
      <c r="C2924" s="23"/>
    </row>
    <row r="2925" ht="15.75">
      <c r="C2925" s="23"/>
    </row>
    <row r="2926" ht="15.75">
      <c r="C2926" s="23"/>
    </row>
    <row r="2927" ht="15.75">
      <c r="C2927" s="23"/>
    </row>
    <row r="2928" ht="15.75">
      <c r="C2928" s="23"/>
    </row>
    <row r="2929" ht="15.75">
      <c r="C2929" s="23"/>
    </row>
    <row r="2930" ht="15.75">
      <c r="C2930" s="23"/>
    </row>
    <row r="2931" ht="15.75">
      <c r="C2931" s="23"/>
    </row>
    <row r="2932" ht="15.75">
      <c r="C2932" s="23"/>
    </row>
    <row r="2933" ht="15.75">
      <c r="C2933" s="23"/>
    </row>
    <row r="2934" ht="15.75">
      <c r="C2934" s="23"/>
    </row>
    <row r="2935" ht="15.75">
      <c r="C2935" s="23"/>
    </row>
    <row r="2936" ht="15.75">
      <c r="C2936" s="23"/>
    </row>
    <row r="2937" ht="15.75">
      <c r="C2937" s="23"/>
    </row>
    <row r="2938" ht="15.75">
      <c r="C2938" s="23"/>
    </row>
    <row r="2939" ht="15.75">
      <c r="C2939" s="23"/>
    </row>
    <row r="2940" ht="15.75">
      <c r="C2940" s="23"/>
    </row>
    <row r="2941" ht="15.75">
      <c r="C2941" s="23"/>
    </row>
    <row r="2942" ht="15.75">
      <c r="C2942" s="23"/>
    </row>
    <row r="2943" ht="15.75">
      <c r="C2943" s="23"/>
    </row>
    <row r="2944" ht="15.75">
      <c r="C2944" s="23"/>
    </row>
    <row r="2945" ht="15.75">
      <c r="C2945" s="23"/>
    </row>
    <row r="2946" ht="15.75">
      <c r="C2946" s="23"/>
    </row>
    <row r="2947" ht="15.75">
      <c r="C2947" s="23"/>
    </row>
    <row r="2948" ht="15.75">
      <c r="C2948" s="23"/>
    </row>
    <row r="2949" ht="15.75">
      <c r="C2949" s="23"/>
    </row>
    <row r="2950" ht="15.75">
      <c r="C2950" s="23"/>
    </row>
    <row r="2951" ht="15.75">
      <c r="C2951" s="23"/>
    </row>
    <row r="2952" ht="15.75">
      <c r="C2952" s="23"/>
    </row>
    <row r="2953" ht="15.75">
      <c r="C2953" s="23"/>
    </row>
    <row r="2954" ht="15.75">
      <c r="C2954" s="23"/>
    </row>
    <row r="2955" ht="15.75">
      <c r="C2955" s="23"/>
    </row>
    <row r="2956" ht="15.75">
      <c r="C2956" s="23"/>
    </row>
    <row r="2957" ht="15.75">
      <c r="C2957" s="23"/>
    </row>
    <row r="2958" ht="15.75">
      <c r="C2958" s="23"/>
    </row>
    <row r="2959" ht="15.75">
      <c r="C2959" s="23"/>
    </row>
    <row r="2960" ht="15.75">
      <c r="C2960" s="23"/>
    </row>
    <row r="2961" ht="15.75">
      <c r="C2961" s="23"/>
    </row>
    <row r="2962" ht="15.75">
      <c r="C2962" s="23"/>
    </row>
    <row r="2963" ht="15.75">
      <c r="C2963" s="23"/>
    </row>
    <row r="2964" ht="15.75">
      <c r="C2964" s="23"/>
    </row>
    <row r="2965" ht="15.75">
      <c r="C2965" s="23"/>
    </row>
    <row r="2966" ht="15.75">
      <c r="C2966" s="23"/>
    </row>
    <row r="2967" ht="15.75">
      <c r="C2967" s="23"/>
    </row>
    <row r="2968" ht="15.75">
      <c r="C2968" s="23"/>
    </row>
    <row r="2969" ht="15.75">
      <c r="C2969" s="23"/>
    </row>
    <row r="2970" ht="15.75">
      <c r="C2970" s="23"/>
    </row>
    <row r="2971" ht="15.75">
      <c r="C2971" s="23"/>
    </row>
    <row r="2972" ht="15.75">
      <c r="C2972" s="23"/>
    </row>
    <row r="2973" ht="15.75">
      <c r="C2973" s="23"/>
    </row>
    <row r="2974" ht="15.75">
      <c r="C2974" s="23"/>
    </row>
    <row r="2975" ht="15.75">
      <c r="C2975" s="23"/>
    </row>
    <row r="2976" ht="15.75">
      <c r="C2976" s="23"/>
    </row>
    <row r="2977" ht="15.75">
      <c r="C2977" s="23"/>
    </row>
    <row r="2978" ht="15.75">
      <c r="C2978" s="23"/>
    </row>
    <row r="2979" ht="15.75">
      <c r="C2979" s="23"/>
    </row>
    <row r="2980" ht="15.75">
      <c r="C2980" s="23"/>
    </row>
    <row r="2981" ht="15.75">
      <c r="C2981" s="23"/>
    </row>
    <row r="2982" ht="15.75">
      <c r="C2982" s="23"/>
    </row>
    <row r="2983" ht="15.75">
      <c r="C2983" s="23"/>
    </row>
    <row r="2984" ht="15.75">
      <c r="C2984" s="23"/>
    </row>
    <row r="2985" ht="15.75">
      <c r="C2985" s="23"/>
    </row>
    <row r="2986" ht="15.75">
      <c r="C2986" s="23"/>
    </row>
    <row r="2987" ht="15.75">
      <c r="C2987" s="23"/>
    </row>
  </sheetData>
  <sheetProtection/>
  <printOptions/>
  <pageMargins left="0.7874015748031497" right="0.4724409448818898" top="0.7874015748031497" bottom="0.6299212598425197" header="0.35433070866141736" footer="0.1968503937007874"/>
  <pageSetup firstPageNumber="1" useFirstPageNumber="1" horizontalDpi="600" verticalDpi="600" orientation="portrait" paperSize="9" scale="77" r:id="rId1"/>
  <headerFooter alignWithMargins="0">
    <oddHeader>&amp;RA költségvetési rendelettervezet 10. számú melléklete</oddHeader>
    <oddFooter>&amp;C&amp;P. oldal</oddFooter>
  </headerFooter>
  <rowBreaks count="6" manualBreakCount="6">
    <brk id="65" max="3" man="1"/>
    <brk id="124" max="3" man="1"/>
    <brk id="184" max="3" man="1"/>
    <brk id="225" max="255" man="1"/>
    <brk id="298" max="255" man="1"/>
    <brk id="3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59"/>
  <sheetViews>
    <sheetView view="pageBreakPreview" zoomScaleSheetLayoutView="100" zoomScalePageLayoutView="0" workbookViewId="0" topLeftCell="A230">
      <selection activeCell="C35" sqref="C35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16384" width="9" style="9" customWidth="1"/>
  </cols>
  <sheetData>
    <row r="1" spans="1:4" ht="18.75">
      <c r="A1" s="27" t="s">
        <v>0</v>
      </c>
      <c r="B1" s="8"/>
      <c r="C1" s="8"/>
      <c r="D1" s="8"/>
    </row>
    <row r="2" spans="1:4" ht="18.75">
      <c r="A2" s="27" t="s">
        <v>95</v>
      </c>
      <c r="B2" s="8"/>
      <c r="C2" s="8"/>
      <c r="D2" s="8"/>
    </row>
    <row r="3" spans="1:4" ht="18.75">
      <c r="A3" s="27" t="s">
        <v>1</v>
      </c>
      <c r="B3" s="8"/>
      <c r="C3" s="8"/>
      <c r="D3" s="8"/>
    </row>
    <row r="4" ht="15.75">
      <c r="D4" s="32"/>
    </row>
    <row r="5" ht="15.75">
      <c r="D5" s="32" t="s">
        <v>2</v>
      </c>
    </row>
    <row r="6" spans="1:4" ht="18.75">
      <c r="A6" s="33" t="s">
        <v>20</v>
      </c>
      <c r="B6" s="34"/>
      <c r="C6" s="10" t="s">
        <v>46</v>
      </c>
      <c r="D6" s="10"/>
    </row>
    <row r="7" spans="1:4" ht="18.75">
      <c r="A7" s="35"/>
      <c r="B7" s="11"/>
      <c r="C7" s="11"/>
      <c r="D7" s="11"/>
    </row>
    <row r="8" spans="1:4" ht="15.75">
      <c r="A8" s="25" t="s">
        <v>96</v>
      </c>
      <c r="B8" s="6"/>
      <c r="C8" s="43"/>
      <c r="D8" s="6"/>
    </row>
    <row r="9" spans="1:4" ht="15.75">
      <c r="A9" s="3"/>
      <c r="B9" s="3" t="s">
        <v>97</v>
      </c>
      <c r="C9" s="45"/>
      <c r="D9" s="16"/>
    </row>
    <row r="10" spans="1:4" ht="15.75">
      <c r="A10" s="46"/>
      <c r="B10" s="1"/>
      <c r="C10" s="14"/>
      <c r="D10" s="4"/>
    </row>
    <row r="11" spans="1:4" ht="15.75">
      <c r="A11" s="37" t="s">
        <v>22</v>
      </c>
      <c r="B11" s="1"/>
      <c r="C11" s="14"/>
      <c r="D11" s="4"/>
    </row>
    <row r="12" spans="1:4" ht="15.75">
      <c r="A12" s="37" t="s">
        <v>23</v>
      </c>
      <c r="B12" s="1"/>
      <c r="C12" s="14"/>
      <c r="D12" s="4"/>
    </row>
    <row r="13" spans="1:4" ht="15.75">
      <c r="A13" s="37" t="s">
        <v>24</v>
      </c>
      <c r="B13" s="1"/>
      <c r="C13" s="14"/>
      <c r="D13" s="4"/>
    </row>
    <row r="14" spans="1:4" ht="15.75">
      <c r="A14" s="37" t="s">
        <v>25</v>
      </c>
      <c r="B14" s="1"/>
      <c r="C14" s="14"/>
      <c r="D14" s="4"/>
    </row>
    <row r="15" spans="1:4" ht="15.75">
      <c r="A15" s="46"/>
      <c r="B15" s="4" t="s">
        <v>10</v>
      </c>
      <c r="C15" s="14"/>
      <c r="D15" s="4"/>
    </row>
    <row r="16" spans="1:4" ht="15.75">
      <c r="A16" s="46"/>
      <c r="B16" s="4" t="s">
        <v>11</v>
      </c>
      <c r="C16" s="14"/>
      <c r="D16" s="4"/>
    </row>
    <row r="17" spans="1:4" ht="15.75">
      <c r="A17" s="37" t="s">
        <v>26</v>
      </c>
      <c r="B17" s="1"/>
      <c r="C17" s="14"/>
      <c r="D17" s="4"/>
    </row>
    <row r="18" spans="1:4" ht="15.75">
      <c r="A18" s="37" t="s">
        <v>27</v>
      </c>
      <c r="B18" s="1"/>
      <c r="C18" s="14"/>
      <c r="D18" s="4"/>
    </row>
    <row r="19" spans="1:4" ht="15.75">
      <c r="A19" s="37" t="s">
        <v>28</v>
      </c>
      <c r="B19" s="1"/>
      <c r="C19" s="14">
        <v>50000</v>
      </c>
      <c r="D19" s="4"/>
    </row>
    <row r="20" spans="1:4" ht="15.75">
      <c r="A20" s="37" t="s">
        <v>29</v>
      </c>
      <c r="B20" s="1"/>
      <c r="C20" s="14"/>
      <c r="D20" s="4"/>
    </row>
    <row r="21" spans="1:4" ht="15.75">
      <c r="A21" s="37" t="s">
        <v>30</v>
      </c>
      <c r="B21" s="1"/>
      <c r="C21" s="14"/>
      <c r="D21" s="4"/>
    </row>
    <row r="22" spans="1:4" ht="15.75">
      <c r="A22" s="46"/>
      <c r="B22" s="1"/>
      <c r="C22" s="14"/>
      <c r="D22" s="4"/>
    </row>
    <row r="23" spans="1:4" ht="15.75">
      <c r="A23" s="47" t="s">
        <v>122</v>
      </c>
      <c r="B23" s="2"/>
      <c r="C23" s="7">
        <f>SUM(C11:C21)</f>
        <v>50000</v>
      </c>
      <c r="D23" s="48"/>
    </row>
    <row r="24" spans="1:4" ht="15.75">
      <c r="A24" s="22"/>
      <c r="B24" s="1"/>
      <c r="C24" s="13"/>
      <c r="D24" s="4"/>
    </row>
    <row r="25" spans="1:4" ht="15.75">
      <c r="A25" s="46"/>
      <c r="B25" s="1"/>
      <c r="C25" s="46"/>
      <c r="D25" s="4"/>
    </row>
    <row r="26" spans="1:4" ht="15.75">
      <c r="A26" s="25" t="s">
        <v>99</v>
      </c>
      <c r="B26" s="6"/>
      <c r="C26" s="24"/>
      <c r="D26" s="5"/>
    </row>
    <row r="27" spans="1:4" ht="15.75">
      <c r="A27" s="3"/>
      <c r="B27" s="3" t="s">
        <v>100</v>
      </c>
      <c r="C27" s="45"/>
      <c r="D27" s="16"/>
    </row>
    <row r="28" spans="1:4" ht="15.75">
      <c r="A28" s="4"/>
      <c r="B28" s="4"/>
      <c r="C28" s="14"/>
      <c r="D28" s="4"/>
    </row>
    <row r="29" spans="1:3" ht="15.75">
      <c r="A29" s="4" t="s">
        <v>22</v>
      </c>
      <c r="B29" s="4"/>
      <c r="C29" s="14">
        <v>531124</v>
      </c>
    </row>
    <row r="30" spans="1:3" ht="15.75">
      <c r="A30" s="4" t="s">
        <v>23</v>
      </c>
      <c r="B30" s="4"/>
      <c r="C30" s="14">
        <v>136697</v>
      </c>
    </row>
    <row r="31" spans="1:3" ht="15.75">
      <c r="A31" s="4" t="s">
        <v>45</v>
      </c>
      <c r="B31" s="4"/>
      <c r="C31" s="14">
        <v>573146</v>
      </c>
    </row>
    <row r="32" spans="1:3" ht="15.75">
      <c r="A32" s="4" t="s">
        <v>25</v>
      </c>
      <c r="B32" s="4"/>
      <c r="C32" s="14">
        <f>C33+C34</f>
        <v>179905</v>
      </c>
    </row>
    <row r="33" spans="1:3" ht="15.75">
      <c r="A33" s="4"/>
      <c r="B33" s="4" t="s">
        <v>10</v>
      </c>
      <c r="C33" s="14">
        <v>4000</v>
      </c>
    </row>
    <row r="34" spans="1:3" ht="15.75">
      <c r="A34" s="4"/>
      <c r="B34" s="4" t="s">
        <v>11</v>
      </c>
      <c r="C34" s="14">
        <f>125455+6000+14350+100+30000</f>
        <v>175905</v>
      </c>
    </row>
    <row r="35" spans="1:3" ht="15.75">
      <c r="A35" s="4" t="s">
        <v>26</v>
      </c>
      <c r="B35" s="4"/>
      <c r="C35" s="14"/>
    </row>
    <row r="36" spans="1:3" ht="15.75">
      <c r="A36" s="4" t="s">
        <v>27</v>
      </c>
      <c r="B36" s="4"/>
      <c r="C36" s="14"/>
    </row>
    <row r="37" spans="1:3" ht="15.75">
      <c r="A37" s="4" t="s">
        <v>28</v>
      </c>
      <c r="B37" s="4"/>
      <c r="C37" s="14">
        <f>1851178+35775+20000+1208</f>
        <v>1908161</v>
      </c>
    </row>
    <row r="38" spans="1:3" ht="15.75">
      <c r="A38" s="4" t="s">
        <v>48</v>
      </c>
      <c r="B38" s="4"/>
      <c r="C38" s="14">
        <v>1159</v>
      </c>
    </row>
    <row r="39" spans="1:3" ht="15.75">
      <c r="A39" s="4" t="s">
        <v>30</v>
      </c>
      <c r="B39" s="4"/>
      <c r="C39" s="20">
        <f>+C40+C41</f>
        <v>902610</v>
      </c>
    </row>
    <row r="40" spans="1:3" ht="15.75">
      <c r="A40" s="4"/>
      <c r="B40" s="4" t="s">
        <v>63</v>
      </c>
      <c r="C40" s="20">
        <f>28669+15000</f>
        <v>43669</v>
      </c>
    </row>
    <row r="41" spans="1:4" ht="15.75">
      <c r="A41" s="4"/>
      <c r="B41" s="4" t="s">
        <v>64</v>
      </c>
      <c r="C41" s="14">
        <f>1020000+138941-300000</f>
        <v>858941</v>
      </c>
      <c r="D41" s="4"/>
    </row>
    <row r="42" spans="1:4" ht="15.75">
      <c r="A42" s="2" t="s">
        <v>123</v>
      </c>
      <c r="B42" s="5"/>
      <c r="C42" s="7">
        <f>SUM(C29:C41)-C32-C39</f>
        <v>4232802</v>
      </c>
      <c r="D42" s="5"/>
    </row>
    <row r="43" spans="1:4" ht="15.75">
      <c r="A43" s="25"/>
      <c r="B43" s="6"/>
      <c r="C43" s="15"/>
      <c r="D43" s="6"/>
    </row>
    <row r="45" spans="1:4" ht="15.75">
      <c r="A45" s="25" t="s">
        <v>102</v>
      </c>
      <c r="B45" s="6"/>
      <c r="C45" s="43"/>
      <c r="D45" s="6"/>
    </row>
    <row r="46" spans="1:4" ht="15.75">
      <c r="A46" s="3"/>
      <c r="B46" s="3" t="s">
        <v>71</v>
      </c>
      <c r="C46" s="45"/>
      <c r="D46" s="16"/>
    </row>
    <row r="47" spans="1:4" ht="15.75">
      <c r="A47" s="4"/>
      <c r="B47" s="4"/>
      <c r="C47" s="14"/>
      <c r="D47" s="4"/>
    </row>
    <row r="48" spans="1:3" ht="15.75">
      <c r="A48" s="4" t="s">
        <v>22</v>
      </c>
      <c r="B48" s="4"/>
      <c r="C48" s="14"/>
    </row>
    <row r="49" spans="1:3" ht="15.75">
      <c r="A49" s="4" t="s">
        <v>23</v>
      </c>
      <c r="B49" s="4"/>
      <c r="C49" s="14"/>
    </row>
    <row r="50" spans="1:3" ht="15.75">
      <c r="A50" s="4" t="s">
        <v>45</v>
      </c>
      <c r="B50" s="4"/>
      <c r="C50" s="14">
        <v>2961</v>
      </c>
    </row>
    <row r="51" spans="1:3" ht="15.75">
      <c r="A51" s="4" t="s">
        <v>25</v>
      </c>
      <c r="B51" s="4"/>
      <c r="C51" s="14"/>
    </row>
    <row r="52" spans="1:3" ht="15.75">
      <c r="A52" s="4"/>
      <c r="B52" s="4" t="s">
        <v>10</v>
      </c>
      <c r="C52" s="14"/>
    </row>
    <row r="53" spans="1:3" ht="15.75">
      <c r="A53" s="4"/>
      <c r="B53" s="4" t="s">
        <v>11</v>
      </c>
      <c r="C53" s="14"/>
    </row>
    <row r="54" spans="1:3" ht="15.75">
      <c r="A54" s="4" t="s">
        <v>26</v>
      </c>
      <c r="B54" s="4"/>
      <c r="C54" s="14"/>
    </row>
    <row r="55" spans="1:3" ht="15.75">
      <c r="A55" s="4" t="s">
        <v>27</v>
      </c>
      <c r="B55" s="4"/>
      <c r="C55" s="14"/>
    </row>
    <row r="56" spans="1:3" ht="15.75">
      <c r="A56" s="4" t="s">
        <v>28</v>
      </c>
      <c r="B56" s="4"/>
      <c r="C56" s="14"/>
    </row>
    <row r="57" spans="1:3" ht="15.75">
      <c r="A57" s="4" t="s">
        <v>48</v>
      </c>
      <c r="B57" s="4"/>
      <c r="C57" s="14"/>
    </row>
    <row r="58" spans="1:3" ht="15.75">
      <c r="A58" s="4" t="s">
        <v>30</v>
      </c>
      <c r="B58" s="4"/>
      <c r="C58" s="20"/>
    </row>
    <row r="59" spans="1:3" ht="15.75">
      <c r="A59" s="4"/>
      <c r="B59" s="4" t="s">
        <v>63</v>
      </c>
      <c r="C59" s="20"/>
    </row>
    <row r="60" spans="1:4" ht="15.75">
      <c r="A60" s="4"/>
      <c r="B60" s="4" t="s">
        <v>64</v>
      </c>
      <c r="C60" s="14"/>
      <c r="D60" s="4"/>
    </row>
    <row r="61" spans="1:4" ht="15.75">
      <c r="A61" s="2" t="s">
        <v>124</v>
      </c>
      <c r="B61" s="5"/>
      <c r="C61" s="7">
        <f>SUM(C48:C60)-C51-C58</f>
        <v>2961</v>
      </c>
      <c r="D61" s="5"/>
    </row>
    <row r="62" spans="1:4" ht="16.5" customHeight="1">
      <c r="A62" s="25"/>
      <c r="B62" s="6"/>
      <c r="C62" s="15"/>
      <c r="D62" s="6"/>
    </row>
    <row r="63" spans="1:4" ht="15.75">
      <c r="A63" s="25" t="s">
        <v>104</v>
      </c>
      <c r="B63" s="6"/>
      <c r="C63" s="43"/>
      <c r="D63" s="6"/>
    </row>
    <row r="64" spans="1:4" ht="15.75">
      <c r="A64" s="3"/>
      <c r="B64" s="3" t="s">
        <v>105</v>
      </c>
      <c r="C64" s="45"/>
      <c r="D64" s="16"/>
    </row>
    <row r="65" spans="1:4" ht="15.75">
      <c r="A65" s="4"/>
      <c r="B65" s="4"/>
      <c r="C65" s="14"/>
      <c r="D65" s="4"/>
    </row>
    <row r="66" spans="1:3" ht="15.75">
      <c r="A66" s="4" t="s">
        <v>22</v>
      </c>
      <c r="B66" s="4"/>
      <c r="C66" s="14"/>
    </row>
    <row r="67" spans="1:3" ht="15.75">
      <c r="A67" s="4" t="s">
        <v>23</v>
      </c>
      <c r="B67" s="4"/>
      <c r="C67" s="14"/>
    </row>
    <row r="68" spans="1:3" ht="15.75">
      <c r="A68" s="4" t="s">
        <v>45</v>
      </c>
      <c r="B68" s="4"/>
      <c r="C68" s="14"/>
    </row>
    <row r="69" spans="1:3" ht="15.75">
      <c r="A69" s="4" t="s">
        <v>25</v>
      </c>
      <c r="B69" s="4"/>
      <c r="C69" s="14">
        <f>+C70+C71</f>
        <v>0</v>
      </c>
    </row>
    <row r="70" spans="1:3" ht="15.75">
      <c r="A70" s="4"/>
      <c r="B70" s="4" t="s">
        <v>10</v>
      </c>
      <c r="C70" s="14"/>
    </row>
    <row r="71" spans="1:3" ht="15.75">
      <c r="A71" s="4"/>
      <c r="B71" s="4" t="s">
        <v>11</v>
      </c>
      <c r="C71" s="14"/>
    </row>
    <row r="72" spans="1:3" ht="15.75">
      <c r="A72" s="4" t="s">
        <v>26</v>
      </c>
      <c r="B72" s="4"/>
      <c r="C72" s="14"/>
    </row>
    <row r="73" spans="1:3" ht="15.75">
      <c r="A73" s="4" t="s">
        <v>27</v>
      </c>
      <c r="B73" s="4"/>
      <c r="C73" s="14"/>
    </row>
    <row r="74" spans="1:3" ht="15.75">
      <c r="A74" s="4" t="s">
        <v>28</v>
      </c>
      <c r="B74" s="4"/>
      <c r="C74" s="14"/>
    </row>
    <row r="75" spans="1:3" ht="15.75">
      <c r="A75" s="4" t="s">
        <v>48</v>
      </c>
      <c r="B75" s="4"/>
      <c r="C75" s="14"/>
    </row>
    <row r="76" spans="1:3" ht="15.75">
      <c r="A76" s="4" t="s">
        <v>30</v>
      </c>
      <c r="B76" s="4"/>
      <c r="C76" s="20">
        <f>+C77+C78</f>
        <v>0</v>
      </c>
    </row>
    <row r="77" spans="1:3" ht="15.75">
      <c r="A77" s="4"/>
      <c r="B77" s="4" t="s">
        <v>63</v>
      </c>
      <c r="C77" s="20"/>
    </row>
    <row r="78" spans="1:4" ht="15.75">
      <c r="A78" s="4"/>
      <c r="B78" s="4" t="s">
        <v>64</v>
      </c>
      <c r="C78" s="14"/>
      <c r="D78" s="4"/>
    </row>
    <row r="79" spans="1:4" ht="15.75">
      <c r="A79" s="2" t="s">
        <v>125</v>
      </c>
      <c r="B79" s="5"/>
      <c r="C79" s="7">
        <f>SUM(C66:C78)-C69-C76</f>
        <v>0</v>
      </c>
      <c r="D79" s="5"/>
    </row>
    <row r="80" spans="1:4" ht="15.75">
      <c r="A80" s="25"/>
      <c r="B80" s="6"/>
      <c r="C80" s="15"/>
      <c r="D80" s="6"/>
    </row>
    <row r="81" spans="1:4" ht="15.75">
      <c r="A81" s="1"/>
      <c r="B81" s="4"/>
      <c r="C81" s="13"/>
      <c r="D81" s="4"/>
    </row>
    <row r="82" spans="1:4" ht="15.75">
      <c r="A82" s="25" t="s">
        <v>107</v>
      </c>
      <c r="B82" s="6"/>
      <c r="C82" s="43"/>
      <c r="D82" s="6"/>
    </row>
    <row r="83" spans="1:4" ht="15.75">
      <c r="A83" s="3"/>
      <c r="B83" s="26" t="s">
        <v>109</v>
      </c>
      <c r="C83" s="45"/>
      <c r="D83" s="16"/>
    </row>
    <row r="84" spans="1:4" ht="15.75">
      <c r="A84" s="4"/>
      <c r="B84" s="1"/>
      <c r="C84" s="14"/>
      <c r="D84" s="4"/>
    </row>
    <row r="85" spans="1:4" ht="15.75">
      <c r="A85" s="4" t="s">
        <v>22</v>
      </c>
      <c r="B85" s="4"/>
      <c r="C85" s="14">
        <v>3400</v>
      </c>
      <c r="D85" s="4"/>
    </row>
    <row r="86" spans="1:4" ht="15.75">
      <c r="A86" s="4" t="s">
        <v>23</v>
      </c>
      <c r="B86" s="4"/>
      <c r="C86" s="14">
        <v>984</v>
      </c>
      <c r="D86" s="4"/>
    </row>
    <row r="87" spans="1:4" ht="15.75">
      <c r="A87" s="4" t="s">
        <v>24</v>
      </c>
      <c r="B87" s="4"/>
      <c r="C87" s="14">
        <v>2116</v>
      </c>
      <c r="D87" s="4"/>
    </row>
    <row r="88" spans="1:4" ht="15.75">
      <c r="A88" s="4" t="s">
        <v>25</v>
      </c>
      <c r="B88" s="4"/>
      <c r="C88" s="14"/>
      <c r="D88" s="4"/>
    </row>
    <row r="89" spans="1:4" ht="15.75">
      <c r="A89" s="4"/>
      <c r="B89" s="4" t="s">
        <v>10</v>
      </c>
      <c r="C89" s="14"/>
      <c r="D89" s="4"/>
    </row>
    <row r="90" spans="1:4" ht="15.75">
      <c r="A90" s="4"/>
      <c r="B90" s="4" t="s">
        <v>11</v>
      </c>
      <c r="C90" s="14"/>
      <c r="D90" s="4"/>
    </row>
    <row r="91" spans="1:4" ht="15.75">
      <c r="A91" s="4" t="s">
        <v>26</v>
      </c>
      <c r="B91" s="4"/>
      <c r="C91" s="14"/>
      <c r="D91" s="4"/>
    </row>
    <row r="92" spans="1:4" ht="15.75">
      <c r="A92" s="4" t="s">
        <v>27</v>
      </c>
      <c r="B92" s="4"/>
      <c r="C92" s="14"/>
      <c r="D92" s="4"/>
    </row>
    <row r="93" spans="1:4" ht="15.75">
      <c r="A93" s="4" t="s">
        <v>28</v>
      </c>
      <c r="B93" s="4"/>
      <c r="C93" s="14"/>
      <c r="D93" s="4"/>
    </row>
    <row r="94" spans="1:4" ht="15.75">
      <c r="A94" s="4" t="s">
        <v>29</v>
      </c>
      <c r="B94" s="4"/>
      <c r="C94" s="14"/>
      <c r="D94" s="4"/>
    </row>
    <row r="95" spans="1:4" ht="15.75">
      <c r="A95" s="4" t="s">
        <v>30</v>
      </c>
      <c r="B95" s="4"/>
      <c r="C95" s="14"/>
      <c r="D95" s="4"/>
    </row>
    <row r="96" spans="1:4" ht="15.75">
      <c r="A96" s="4"/>
      <c r="B96" s="4"/>
      <c r="C96" s="14"/>
      <c r="D96" s="4"/>
    </row>
    <row r="97" spans="1:4" ht="15.75">
      <c r="A97" s="2" t="s">
        <v>126</v>
      </c>
      <c r="B97" s="5"/>
      <c r="C97" s="7">
        <f>SUM(C85:C96)</f>
        <v>6500</v>
      </c>
      <c r="D97" s="5"/>
    </row>
    <row r="98" spans="1:4" ht="15.75">
      <c r="A98" s="1"/>
      <c r="B98" s="4"/>
      <c r="C98" s="13"/>
      <c r="D98" s="4"/>
    </row>
    <row r="99" spans="1:4" ht="15.75">
      <c r="A99" s="1"/>
      <c r="B99" s="4"/>
      <c r="C99" s="13"/>
      <c r="D99" s="4"/>
    </row>
    <row r="100" spans="1:4" ht="15.75">
      <c r="A100" s="25" t="s">
        <v>110</v>
      </c>
      <c r="B100" s="6"/>
      <c r="C100" s="43"/>
      <c r="D100" s="6"/>
    </row>
    <row r="101" spans="1:4" ht="15.75">
      <c r="A101" s="3"/>
      <c r="B101" s="3" t="s">
        <v>112</v>
      </c>
      <c r="C101" s="45"/>
      <c r="D101" s="16"/>
    </row>
    <row r="102" spans="1:4" ht="15.75">
      <c r="A102" s="1"/>
      <c r="B102" s="4"/>
      <c r="C102" s="13"/>
      <c r="D102" s="4"/>
    </row>
    <row r="103" spans="1:4" ht="15.75">
      <c r="A103" s="4" t="s">
        <v>22</v>
      </c>
      <c r="B103" s="4"/>
      <c r="C103" s="14">
        <v>8262</v>
      </c>
      <c r="D103" s="4"/>
    </row>
    <row r="104" spans="1:4" ht="15.75">
      <c r="A104" s="4" t="s">
        <v>23</v>
      </c>
      <c r="B104" s="4"/>
      <c r="C104" s="14">
        <v>2389</v>
      </c>
      <c r="D104" s="4"/>
    </row>
    <row r="105" spans="1:4" ht="15.75">
      <c r="A105" s="4" t="s">
        <v>24</v>
      </c>
      <c r="B105" s="4"/>
      <c r="C105" s="14">
        <v>4549</v>
      </c>
      <c r="D105" s="4"/>
    </row>
    <row r="106" spans="1:4" ht="15.75">
      <c r="A106" s="4" t="s">
        <v>25</v>
      </c>
      <c r="B106" s="4"/>
      <c r="C106" s="14"/>
      <c r="D106" s="4"/>
    </row>
    <row r="107" spans="1:4" ht="15.75">
      <c r="A107" s="4"/>
      <c r="B107" s="4" t="s">
        <v>10</v>
      </c>
      <c r="C107" s="14"/>
      <c r="D107" s="4"/>
    </row>
    <row r="108" spans="1:4" ht="15.75">
      <c r="A108" s="4"/>
      <c r="B108" s="4" t="s">
        <v>11</v>
      </c>
      <c r="C108" s="14"/>
      <c r="D108" s="4"/>
    </row>
    <row r="109" spans="1:4" ht="15.75">
      <c r="A109" s="4" t="s">
        <v>26</v>
      </c>
      <c r="B109" s="4"/>
      <c r="C109" s="14"/>
      <c r="D109" s="4"/>
    </row>
    <row r="110" spans="1:4" ht="15.75">
      <c r="A110" s="4" t="s">
        <v>27</v>
      </c>
      <c r="B110" s="4"/>
      <c r="C110" s="14"/>
      <c r="D110" s="4"/>
    </row>
    <row r="111" spans="1:4" ht="15.75">
      <c r="A111" s="4" t="s">
        <v>28</v>
      </c>
      <c r="B111" s="4"/>
      <c r="C111" s="14"/>
      <c r="D111" s="4"/>
    </row>
    <row r="112" spans="1:4" ht="15.75">
      <c r="A112" s="4" t="s">
        <v>29</v>
      </c>
      <c r="B112" s="4"/>
      <c r="C112" s="14"/>
      <c r="D112" s="4"/>
    </row>
    <row r="113" spans="1:4" ht="15.75">
      <c r="A113" s="4" t="s">
        <v>30</v>
      </c>
      <c r="B113" s="4"/>
      <c r="C113" s="14"/>
      <c r="D113" s="4"/>
    </row>
    <row r="114" spans="1:4" ht="15.75">
      <c r="A114" s="4"/>
      <c r="B114" s="4"/>
      <c r="C114" s="13"/>
      <c r="D114" s="4"/>
    </row>
    <row r="115" spans="1:4" ht="15.75">
      <c r="A115" s="2" t="s">
        <v>127</v>
      </c>
      <c r="B115" s="5"/>
      <c r="C115" s="7">
        <f>SUM(C103:C114)</f>
        <v>15200</v>
      </c>
      <c r="D115" s="5"/>
    </row>
    <row r="116" spans="1:4" ht="15.75">
      <c r="A116" s="1"/>
      <c r="B116" s="4"/>
      <c r="C116" s="13"/>
      <c r="D116" s="4"/>
    </row>
    <row r="117" spans="1:4" ht="15.75">
      <c r="A117" s="17"/>
      <c r="B117" s="17"/>
      <c r="C117" s="17"/>
      <c r="D117" s="17"/>
    </row>
    <row r="118" spans="1:4" ht="15.75">
      <c r="A118" s="25" t="s">
        <v>138</v>
      </c>
      <c r="B118" s="6"/>
      <c r="C118" s="43"/>
      <c r="D118" s="6"/>
    </row>
    <row r="119" spans="1:4" ht="15.75">
      <c r="A119" s="3"/>
      <c r="B119" s="3" t="s">
        <v>139</v>
      </c>
      <c r="C119" s="45"/>
      <c r="D119" s="16"/>
    </row>
    <row r="120" spans="1:4" ht="15.75">
      <c r="A120" s="4"/>
      <c r="B120" s="4"/>
      <c r="C120" s="14"/>
      <c r="D120" s="4"/>
    </row>
    <row r="121" spans="1:4" ht="15.75">
      <c r="A121" s="4" t="s">
        <v>22</v>
      </c>
      <c r="B121" s="4"/>
      <c r="C121" s="14"/>
      <c r="D121" s="4"/>
    </row>
    <row r="122" spans="1:4" ht="15.75">
      <c r="A122" s="4" t="s">
        <v>23</v>
      </c>
      <c r="B122" s="4"/>
      <c r="C122" s="14"/>
      <c r="D122" s="4"/>
    </row>
    <row r="123" spans="1:4" ht="15.75">
      <c r="A123" s="4" t="s">
        <v>24</v>
      </c>
      <c r="B123" s="4"/>
      <c r="C123" s="14"/>
      <c r="D123" s="4"/>
    </row>
    <row r="124" spans="1:4" ht="15.75">
      <c r="A124" s="4" t="s">
        <v>43</v>
      </c>
      <c r="B124" s="4"/>
      <c r="C124" s="14">
        <f>SUM(C125:C126)</f>
        <v>6497555</v>
      </c>
      <c r="D124" s="4"/>
    </row>
    <row r="125" spans="1:4" ht="15.75">
      <c r="A125" s="4"/>
      <c r="B125" s="4" t="s">
        <v>10</v>
      </c>
      <c r="C125" s="14">
        <v>400000</v>
      </c>
      <c r="D125" s="14"/>
    </row>
    <row r="126" spans="1:4" ht="15.75">
      <c r="A126" s="4"/>
      <c r="B126" s="4" t="s">
        <v>11</v>
      </c>
      <c r="C126" s="14">
        <f>6242887-157482+150+12000</f>
        <v>6097555</v>
      </c>
      <c r="D126" s="4"/>
    </row>
    <row r="127" spans="1:4" ht="15.75">
      <c r="A127" s="4" t="s">
        <v>26</v>
      </c>
      <c r="B127" s="4"/>
      <c r="C127" s="14"/>
      <c r="D127" s="4"/>
    </row>
    <row r="128" spans="1:4" ht="15.75">
      <c r="A128" s="4" t="s">
        <v>27</v>
      </c>
      <c r="B128" s="4"/>
      <c r="C128" s="14"/>
      <c r="D128" s="4"/>
    </row>
    <row r="129" spans="1:4" ht="15.75">
      <c r="A129" s="4" t="s">
        <v>28</v>
      </c>
      <c r="B129" s="4"/>
      <c r="C129" s="14"/>
      <c r="D129" s="4"/>
    </row>
    <row r="130" spans="1:4" ht="15.75">
      <c r="A130" s="4" t="s">
        <v>29</v>
      </c>
      <c r="B130" s="4"/>
      <c r="C130" s="14"/>
      <c r="D130" s="4"/>
    </row>
    <row r="131" spans="1:4" ht="15.75">
      <c r="A131" s="4" t="s">
        <v>30</v>
      </c>
      <c r="B131" s="4"/>
      <c r="C131" s="14"/>
      <c r="D131" s="4"/>
    </row>
    <row r="132" spans="1:4" ht="15.75">
      <c r="A132" s="4"/>
      <c r="B132" s="4"/>
      <c r="C132" s="14"/>
      <c r="D132" s="4"/>
    </row>
    <row r="133" spans="1:4" ht="15.75">
      <c r="A133" s="2" t="s">
        <v>140</v>
      </c>
      <c r="B133" s="5"/>
      <c r="C133" s="7">
        <f>SUM(C121:C132)-C124</f>
        <v>6497555</v>
      </c>
      <c r="D133" s="5"/>
    </row>
    <row r="134" spans="1:4" ht="15.75">
      <c r="A134" s="1"/>
      <c r="B134" s="4"/>
      <c r="C134" s="13"/>
      <c r="D134" s="4"/>
    </row>
    <row r="135" spans="1:4" ht="15.75">
      <c r="A135" s="49" t="s">
        <v>143</v>
      </c>
      <c r="B135" s="5"/>
      <c r="C135" s="24"/>
      <c r="D135" s="5"/>
    </row>
    <row r="136" spans="1:4" ht="15.75">
      <c r="A136" s="3"/>
      <c r="B136" s="3" t="s">
        <v>144</v>
      </c>
      <c r="C136" s="45"/>
      <c r="D136" s="16"/>
    </row>
    <row r="137" spans="1:4" ht="15.75">
      <c r="A137" s="4"/>
      <c r="B137" s="4"/>
      <c r="C137" s="14"/>
      <c r="D137" s="4"/>
    </row>
    <row r="138" spans="1:4" ht="15.75">
      <c r="A138" s="4" t="s">
        <v>22</v>
      </c>
      <c r="B138" s="4"/>
      <c r="C138" s="14"/>
      <c r="D138" s="4"/>
    </row>
    <row r="139" spans="1:4" ht="15.75">
      <c r="A139" s="4" t="s">
        <v>23</v>
      </c>
      <c r="B139" s="4"/>
      <c r="C139" s="14"/>
      <c r="D139" s="4"/>
    </row>
    <row r="140" spans="1:4" ht="15.75">
      <c r="A140" s="4" t="s">
        <v>24</v>
      </c>
      <c r="B140" s="4"/>
      <c r="C140" s="14"/>
      <c r="D140" s="4"/>
    </row>
    <row r="141" spans="1:4" ht="15.75">
      <c r="A141" s="4" t="s">
        <v>43</v>
      </c>
      <c r="B141" s="4"/>
      <c r="C141" s="14"/>
      <c r="D141" s="4"/>
    </row>
    <row r="142" spans="1:4" ht="15.75">
      <c r="A142" s="4"/>
      <c r="B142" s="4" t="s">
        <v>10</v>
      </c>
      <c r="C142" s="14"/>
      <c r="D142" s="14"/>
    </row>
    <row r="143" spans="1:4" ht="15.75">
      <c r="A143" s="4"/>
      <c r="B143" s="4" t="s">
        <v>11</v>
      </c>
      <c r="C143" s="14"/>
      <c r="D143" s="4"/>
    </row>
    <row r="144" spans="1:4" ht="15.75">
      <c r="A144" s="4" t="s">
        <v>26</v>
      </c>
      <c r="B144" s="4"/>
      <c r="C144" s="14"/>
      <c r="D144" s="4"/>
    </row>
    <row r="145" spans="1:4" ht="15.75">
      <c r="A145" s="4" t="s">
        <v>27</v>
      </c>
      <c r="B145" s="4"/>
      <c r="C145" s="14"/>
      <c r="D145" s="4"/>
    </row>
    <row r="146" spans="1:4" ht="15.75">
      <c r="A146" s="4" t="s">
        <v>28</v>
      </c>
      <c r="B146" s="4"/>
      <c r="C146" s="14"/>
      <c r="D146" s="4"/>
    </row>
    <row r="147" spans="1:4" ht="15.75">
      <c r="A147" s="4" t="s">
        <v>29</v>
      </c>
      <c r="B147" s="4"/>
      <c r="C147" s="14"/>
      <c r="D147" s="4"/>
    </row>
    <row r="148" spans="1:4" ht="15.75">
      <c r="A148" s="4" t="s">
        <v>30</v>
      </c>
      <c r="B148" s="4"/>
      <c r="C148" s="14"/>
      <c r="D148" s="4"/>
    </row>
    <row r="149" spans="1:4" ht="15.75">
      <c r="A149" s="4"/>
      <c r="B149" s="4"/>
      <c r="C149" s="14"/>
      <c r="D149" s="4"/>
    </row>
    <row r="150" spans="1:4" ht="15.75">
      <c r="A150" s="2" t="s">
        <v>145</v>
      </c>
      <c r="B150" s="5"/>
      <c r="C150" s="7">
        <f>SUM(C138:C149)-C141</f>
        <v>0</v>
      </c>
      <c r="D150" s="5"/>
    </row>
    <row r="151" spans="1:4" ht="15.75">
      <c r="A151" s="1"/>
      <c r="B151" s="4"/>
      <c r="C151" s="13"/>
      <c r="D151" s="4"/>
    </row>
    <row r="152" spans="1:4" ht="15.75">
      <c r="A152" s="25" t="s">
        <v>116</v>
      </c>
      <c r="B152" s="6"/>
      <c r="C152" s="24"/>
      <c r="D152" s="5"/>
    </row>
    <row r="153" spans="1:4" ht="15.75">
      <c r="A153" s="3"/>
      <c r="B153" s="3" t="s">
        <v>118</v>
      </c>
      <c r="C153" s="45"/>
      <c r="D153" s="16"/>
    </row>
    <row r="154" spans="1:4" ht="15.75">
      <c r="A154" s="4"/>
      <c r="B154" s="4"/>
      <c r="C154" s="14"/>
      <c r="D154" s="4"/>
    </row>
    <row r="155" spans="1:4" ht="15.75">
      <c r="A155" s="4" t="s">
        <v>22</v>
      </c>
      <c r="B155" s="4"/>
      <c r="C155" s="14">
        <v>43301</v>
      </c>
      <c r="D155" s="4"/>
    </row>
    <row r="156" spans="1:4" ht="17.25" customHeight="1">
      <c r="A156" s="4" t="s">
        <v>23</v>
      </c>
      <c r="B156" s="4"/>
      <c r="C156" s="14">
        <v>12784</v>
      </c>
      <c r="D156" s="4"/>
    </row>
    <row r="157" spans="1:4" ht="15.75">
      <c r="A157" s="4" t="s">
        <v>24</v>
      </c>
      <c r="B157" s="4"/>
      <c r="C157" s="14">
        <v>264602</v>
      </c>
      <c r="D157" s="4"/>
    </row>
    <row r="158" spans="1:4" ht="15.75">
      <c r="A158" s="4" t="s">
        <v>43</v>
      </c>
      <c r="B158" s="4"/>
      <c r="C158" s="14">
        <f>SUM(C159:C160)</f>
        <v>0</v>
      </c>
      <c r="D158" s="4"/>
    </row>
    <row r="159" spans="1:4" ht="15.75">
      <c r="A159" s="4"/>
      <c r="B159" s="4" t="s">
        <v>10</v>
      </c>
      <c r="C159" s="14"/>
      <c r="D159" s="14"/>
    </row>
    <row r="160" spans="1:4" ht="15.75">
      <c r="A160" s="4"/>
      <c r="B160" s="4" t="s">
        <v>11</v>
      </c>
      <c r="C160" s="14"/>
      <c r="D160" s="4"/>
    </row>
    <row r="161" spans="1:4" ht="15.75">
      <c r="A161" s="4" t="s">
        <v>26</v>
      </c>
      <c r="B161" s="4"/>
      <c r="C161" s="14"/>
      <c r="D161" s="4"/>
    </row>
    <row r="162" spans="1:4" ht="15.75">
      <c r="A162" s="4" t="s">
        <v>27</v>
      </c>
      <c r="B162" s="4"/>
      <c r="C162" s="14"/>
      <c r="D162" s="4"/>
    </row>
    <row r="163" spans="1:4" ht="15.75">
      <c r="A163" s="4" t="s">
        <v>28</v>
      </c>
      <c r="B163" s="4"/>
      <c r="C163" s="14">
        <v>734081</v>
      </c>
      <c r="D163" s="4"/>
    </row>
    <row r="164" spans="1:4" ht="15.75">
      <c r="A164" s="4" t="s">
        <v>29</v>
      </c>
      <c r="B164" s="4"/>
      <c r="C164" s="14"/>
      <c r="D164" s="4"/>
    </row>
    <row r="165" spans="1:4" ht="15.75">
      <c r="A165" s="4" t="s">
        <v>30</v>
      </c>
      <c r="B165" s="4"/>
      <c r="C165" s="14"/>
      <c r="D165" s="4"/>
    </row>
    <row r="166" spans="1:4" ht="15.75">
      <c r="A166" s="4"/>
      <c r="B166" s="4"/>
      <c r="C166" s="14"/>
      <c r="D166" s="4"/>
    </row>
    <row r="167" spans="1:4" ht="15.75">
      <c r="A167" s="2" t="s">
        <v>129</v>
      </c>
      <c r="B167" s="5"/>
      <c r="C167" s="7">
        <f>SUM(C155:C166)-C158</f>
        <v>1054768</v>
      </c>
      <c r="D167" s="5"/>
    </row>
    <row r="168" spans="1:4" ht="15.75">
      <c r="A168" s="1"/>
      <c r="B168" s="4"/>
      <c r="C168" s="13"/>
      <c r="D168" s="4"/>
    </row>
    <row r="169" spans="1:4" ht="15.75">
      <c r="A169" s="1"/>
      <c r="B169" s="4"/>
      <c r="C169" s="13"/>
      <c r="D169" s="4"/>
    </row>
    <row r="170" spans="1:4" ht="15.75">
      <c r="A170" s="25" t="s">
        <v>113</v>
      </c>
      <c r="B170" s="6"/>
      <c r="C170" s="24"/>
      <c r="D170" s="5"/>
    </row>
    <row r="171" spans="1:4" ht="15.75">
      <c r="A171" s="3"/>
      <c r="B171" s="3" t="s">
        <v>115</v>
      </c>
      <c r="C171" s="45"/>
      <c r="D171" s="16"/>
    </row>
    <row r="172" spans="1:4" ht="15.75">
      <c r="A172" s="4"/>
      <c r="B172" s="4"/>
      <c r="C172" s="14"/>
      <c r="D172" s="4"/>
    </row>
    <row r="173" spans="1:4" ht="15.75">
      <c r="A173" s="4" t="s">
        <v>22</v>
      </c>
      <c r="B173" s="4"/>
      <c r="C173" s="14"/>
      <c r="D173" s="4"/>
    </row>
    <row r="174" spans="1:4" ht="17.25" customHeight="1">
      <c r="A174" s="4" t="s">
        <v>23</v>
      </c>
      <c r="B174" s="4"/>
      <c r="C174" s="14"/>
      <c r="D174" s="4"/>
    </row>
    <row r="175" spans="1:4" ht="15.75">
      <c r="A175" s="4" t="s">
        <v>24</v>
      </c>
      <c r="B175" s="4"/>
      <c r="C175" s="14"/>
      <c r="D175" s="4"/>
    </row>
    <row r="176" spans="1:4" ht="15.75">
      <c r="A176" s="4" t="s">
        <v>25</v>
      </c>
      <c r="B176" s="4"/>
      <c r="C176" s="14"/>
      <c r="D176" s="4"/>
    </row>
    <row r="177" spans="1:4" ht="15.75">
      <c r="A177" s="4"/>
      <c r="B177" s="4" t="s">
        <v>10</v>
      </c>
      <c r="C177" s="14"/>
      <c r="D177" s="4"/>
    </row>
    <row r="178" spans="1:4" ht="15.75">
      <c r="A178" s="4"/>
      <c r="B178" s="4" t="s">
        <v>11</v>
      </c>
      <c r="C178" s="14"/>
      <c r="D178" s="4"/>
    </row>
    <row r="179" spans="1:4" ht="15.75">
      <c r="A179" s="4" t="s">
        <v>26</v>
      </c>
      <c r="B179" s="4"/>
      <c r="C179" s="14"/>
      <c r="D179" s="4"/>
    </row>
    <row r="180" spans="1:4" ht="15.75">
      <c r="A180" s="4" t="s">
        <v>27</v>
      </c>
      <c r="B180" s="4"/>
      <c r="C180" s="14"/>
      <c r="D180" s="4"/>
    </row>
    <row r="181" spans="1:4" ht="15.75">
      <c r="A181" s="4" t="s">
        <v>28</v>
      </c>
      <c r="B181" s="4"/>
      <c r="C181" s="14">
        <f>802837+555538+12500+80000</f>
        <v>1450875</v>
      </c>
      <c r="D181" s="4"/>
    </row>
    <row r="182" spans="1:4" ht="15.75">
      <c r="A182" s="4" t="s">
        <v>29</v>
      </c>
      <c r="B182" s="4"/>
      <c r="C182" s="14"/>
      <c r="D182" s="4"/>
    </row>
    <row r="183" spans="1:4" ht="15.75">
      <c r="A183" s="4" t="s">
        <v>30</v>
      </c>
      <c r="B183" s="4"/>
      <c r="C183" s="14"/>
      <c r="D183" s="4"/>
    </row>
    <row r="184" spans="1:4" ht="15.75">
      <c r="A184" s="4"/>
      <c r="B184" s="4"/>
      <c r="C184" s="14"/>
      <c r="D184" s="4"/>
    </row>
    <row r="185" spans="1:4" ht="15.75">
      <c r="A185" s="2" t="s">
        <v>130</v>
      </c>
      <c r="B185" s="5"/>
      <c r="C185" s="7">
        <f>SUM(C173:C183)</f>
        <v>1450875</v>
      </c>
      <c r="D185" s="5"/>
    </row>
    <row r="186" spans="1:4" ht="15.75">
      <c r="A186" s="25"/>
      <c r="B186" s="6"/>
      <c r="C186" s="15"/>
      <c r="D186" s="6"/>
    </row>
    <row r="187" spans="1:4" ht="15.75">
      <c r="A187" s="17"/>
      <c r="B187" s="17"/>
      <c r="C187" s="17"/>
      <c r="D187" s="17"/>
    </row>
    <row r="188" spans="1:4" ht="15.75">
      <c r="A188" s="25" t="s">
        <v>119</v>
      </c>
      <c r="B188" s="6"/>
      <c r="C188" s="43"/>
      <c r="D188" s="6"/>
    </row>
    <row r="189" spans="1:4" ht="15.75">
      <c r="A189" s="3"/>
      <c r="B189" s="3" t="s">
        <v>120</v>
      </c>
      <c r="C189" s="45"/>
      <c r="D189" s="16"/>
    </row>
    <row r="190" spans="1:4" ht="15.75">
      <c r="A190" s="4"/>
      <c r="B190" s="4"/>
      <c r="C190" s="14"/>
      <c r="D190" s="4"/>
    </row>
    <row r="191" spans="1:4" ht="17.25" customHeight="1">
      <c r="A191" s="4" t="s">
        <v>22</v>
      </c>
      <c r="B191" s="4"/>
      <c r="C191" s="14"/>
      <c r="D191" s="4"/>
    </row>
    <row r="192" spans="1:4" ht="15.75">
      <c r="A192" s="4" t="s">
        <v>23</v>
      </c>
      <c r="B192" s="4"/>
      <c r="C192" s="14"/>
      <c r="D192" s="4"/>
    </row>
    <row r="193" spans="1:4" ht="15.75">
      <c r="A193" s="4" t="s">
        <v>24</v>
      </c>
      <c r="B193" s="4"/>
      <c r="C193" s="14"/>
      <c r="D193" s="4"/>
    </row>
    <row r="194" spans="1:4" ht="15.75">
      <c r="A194" s="4" t="s">
        <v>25</v>
      </c>
      <c r="B194" s="4"/>
      <c r="C194" s="14"/>
      <c r="D194" s="4"/>
    </row>
    <row r="195" spans="1:4" ht="15.75">
      <c r="A195" s="4"/>
      <c r="B195" s="4" t="s">
        <v>10</v>
      </c>
      <c r="C195" s="14"/>
      <c r="D195" s="4"/>
    </row>
    <row r="196" spans="1:4" ht="15.75">
      <c r="A196" s="4"/>
      <c r="B196" s="4" t="s">
        <v>11</v>
      </c>
      <c r="C196" s="14"/>
      <c r="D196" s="4"/>
    </row>
    <row r="197" spans="1:4" ht="15.75">
      <c r="A197" s="4" t="s">
        <v>26</v>
      </c>
      <c r="B197" s="4"/>
      <c r="C197" s="14"/>
      <c r="D197" s="4"/>
    </row>
    <row r="198" spans="1:4" ht="15.75">
      <c r="A198" s="4" t="s">
        <v>27</v>
      </c>
      <c r="B198" s="4"/>
      <c r="C198" s="14"/>
      <c r="D198" s="4"/>
    </row>
    <row r="199" spans="1:4" ht="15.75">
      <c r="A199" s="4" t="s">
        <v>28</v>
      </c>
      <c r="B199" s="4"/>
      <c r="C199" s="14">
        <v>655545</v>
      </c>
      <c r="D199" s="4"/>
    </row>
    <row r="200" spans="1:4" ht="15.75">
      <c r="A200" s="4" t="s">
        <v>29</v>
      </c>
      <c r="B200" s="4"/>
      <c r="C200" s="14"/>
      <c r="D200" s="4"/>
    </row>
    <row r="201" spans="1:4" ht="15.75">
      <c r="A201" s="4" t="s">
        <v>30</v>
      </c>
      <c r="B201" s="4"/>
      <c r="C201" s="14"/>
      <c r="D201" s="4"/>
    </row>
    <row r="202" spans="1:4" ht="15.75">
      <c r="A202" s="4"/>
      <c r="B202" s="4"/>
      <c r="C202" s="14"/>
      <c r="D202" s="4"/>
    </row>
    <row r="203" spans="1:4" ht="15.75">
      <c r="A203" s="2" t="s">
        <v>131</v>
      </c>
      <c r="B203" s="5"/>
      <c r="C203" s="7">
        <f>SUM(C191:C201)</f>
        <v>655545</v>
      </c>
      <c r="D203" s="5"/>
    </row>
    <row r="204" spans="1:4" ht="15.75">
      <c r="A204" s="1"/>
      <c r="B204" s="4"/>
      <c r="C204" s="13"/>
      <c r="D204" s="4"/>
    </row>
    <row r="205" spans="1:4" ht="15.75">
      <c r="A205" s="25" t="s">
        <v>132</v>
      </c>
      <c r="B205" s="6"/>
      <c r="C205" s="43"/>
      <c r="D205" s="6"/>
    </row>
    <row r="206" spans="1:4" ht="15.75">
      <c r="A206" s="3"/>
      <c r="B206" s="3" t="s">
        <v>133</v>
      </c>
      <c r="C206" s="45"/>
      <c r="D206" s="16"/>
    </row>
    <row r="207" spans="1:4" ht="15.75">
      <c r="A207" s="4"/>
      <c r="B207" s="4"/>
      <c r="C207" s="14"/>
      <c r="D207" s="4"/>
    </row>
    <row r="208" spans="1:4" ht="15.75">
      <c r="A208" s="4" t="s">
        <v>22</v>
      </c>
      <c r="B208" s="4"/>
      <c r="C208" s="14"/>
      <c r="D208" s="4"/>
    </row>
    <row r="209" spans="1:4" ht="15.75">
      <c r="A209" s="4" t="s">
        <v>23</v>
      </c>
      <c r="B209" s="4"/>
      <c r="C209" s="14"/>
      <c r="D209" s="4"/>
    </row>
    <row r="210" spans="1:4" ht="15.75">
      <c r="A210" s="4" t="s">
        <v>24</v>
      </c>
      <c r="B210" s="4"/>
      <c r="C210" s="14"/>
      <c r="D210" s="4"/>
    </row>
    <row r="211" spans="1:4" ht="15.75">
      <c r="A211" s="4" t="s">
        <v>25</v>
      </c>
      <c r="B211" s="4"/>
      <c r="C211" s="14"/>
      <c r="D211" s="4"/>
    </row>
    <row r="212" spans="1:4" ht="15.75">
      <c r="A212" s="4"/>
      <c r="B212" s="4" t="s">
        <v>10</v>
      </c>
      <c r="C212" s="14"/>
      <c r="D212" s="4"/>
    </row>
    <row r="213" spans="1:4" ht="15.75">
      <c r="A213" s="4"/>
      <c r="B213" s="4" t="s">
        <v>11</v>
      </c>
      <c r="C213" s="14"/>
      <c r="D213" s="4"/>
    </row>
    <row r="214" spans="1:4" ht="15.75">
      <c r="A214" s="4" t="s">
        <v>26</v>
      </c>
      <c r="B214" s="4"/>
      <c r="C214" s="14"/>
      <c r="D214" s="4"/>
    </row>
    <row r="215" spans="1:4" ht="15.75">
      <c r="A215" s="4" t="s">
        <v>27</v>
      </c>
      <c r="B215" s="4"/>
      <c r="C215" s="14"/>
      <c r="D215" s="4"/>
    </row>
    <row r="216" spans="1:4" ht="15.75">
      <c r="A216" s="4" t="s">
        <v>28</v>
      </c>
      <c r="B216" s="4"/>
      <c r="C216" s="14"/>
      <c r="D216" s="4"/>
    </row>
    <row r="217" spans="1:4" ht="15.75">
      <c r="A217" s="4" t="s">
        <v>29</v>
      </c>
      <c r="B217" s="4"/>
      <c r="C217" s="14"/>
      <c r="D217" s="4"/>
    </row>
    <row r="218" spans="1:4" ht="15.75">
      <c r="A218" s="4" t="s">
        <v>30</v>
      </c>
      <c r="B218" s="4"/>
      <c r="C218" s="14"/>
      <c r="D218" s="4"/>
    </row>
    <row r="219" spans="1:4" ht="15.75">
      <c r="A219" s="4"/>
      <c r="B219" s="4"/>
      <c r="C219" s="14"/>
      <c r="D219" s="4"/>
    </row>
    <row r="220" spans="1:4" ht="15.75">
      <c r="A220" s="2" t="s">
        <v>134</v>
      </c>
      <c r="B220" s="5"/>
      <c r="C220" s="7">
        <f>SUM(C208:C218)</f>
        <v>0</v>
      </c>
      <c r="D220" s="5"/>
    </row>
    <row r="221" spans="1:4" ht="15.75">
      <c r="A221" s="1"/>
      <c r="B221" s="4"/>
      <c r="C221" s="13"/>
      <c r="D221" s="4"/>
    </row>
    <row r="222" spans="1:4" ht="15.75">
      <c r="A222" s="51" t="s">
        <v>135</v>
      </c>
      <c r="B222" s="6"/>
      <c r="C222" s="43"/>
      <c r="D222" s="6"/>
    </row>
    <row r="223" spans="1:4" ht="15.75">
      <c r="A223" s="3"/>
      <c r="B223" s="3" t="s">
        <v>136</v>
      </c>
      <c r="C223" s="45"/>
      <c r="D223" s="16"/>
    </row>
    <row r="224" spans="1:4" ht="15.75">
      <c r="A224" s="4"/>
      <c r="B224" s="4"/>
      <c r="C224" s="14"/>
      <c r="D224" s="4"/>
    </row>
    <row r="225" spans="1:4" ht="15.75">
      <c r="A225" s="4" t="s">
        <v>22</v>
      </c>
      <c r="B225" s="4"/>
      <c r="C225" s="14"/>
      <c r="D225" s="4"/>
    </row>
    <row r="226" spans="1:4" ht="15.75">
      <c r="A226" s="4" t="s">
        <v>23</v>
      </c>
      <c r="B226" s="4"/>
      <c r="C226" s="14"/>
      <c r="D226" s="4"/>
    </row>
    <row r="227" spans="1:4" ht="15.75">
      <c r="A227" s="4" t="s">
        <v>24</v>
      </c>
      <c r="B227" s="4"/>
      <c r="C227" s="14"/>
      <c r="D227" s="4"/>
    </row>
    <row r="228" spans="1:4" ht="15.75">
      <c r="A228" s="4" t="s">
        <v>25</v>
      </c>
      <c r="B228" s="4"/>
      <c r="C228" s="14"/>
      <c r="D228" s="4"/>
    </row>
    <row r="229" spans="1:4" ht="15.75">
      <c r="A229" s="4"/>
      <c r="B229" s="4" t="s">
        <v>10</v>
      </c>
      <c r="C229" s="14"/>
      <c r="D229" s="4"/>
    </row>
    <row r="230" spans="1:4" ht="15.75">
      <c r="A230" s="4"/>
      <c r="B230" s="4" t="s">
        <v>11</v>
      </c>
      <c r="C230" s="14"/>
      <c r="D230" s="4"/>
    </row>
    <row r="231" spans="1:4" ht="15.75">
      <c r="A231" s="4" t="s">
        <v>26</v>
      </c>
      <c r="B231" s="4"/>
      <c r="C231" s="14"/>
      <c r="D231" s="4"/>
    </row>
    <row r="232" spans="1:4" ht="15.75">
      <c r="A232" s="4" t="s">
        <v>27</v>
      </c>
      <c r="B232" s="4"/>
      <c r="C232" s="14"/>
      <c r="D232" s="4"/>
    </row>
    <row r="233" spans="1:4" ht="15.75">
      <c r="A233" s="4" t="s">
        <v>28</v>
      </c>
      <c r="B233" s="4"/>
      <c r="C233" s="14">
        <v>128024</v>
      </c>
      <c r="D233" s="4"/>
    </row>
    <row r="234" spans="1:4" ht="15.75">
      <c r="A234" s="4" t="s">
        <v>29</v>
      </c>
      <c r="B234" s="4"/>
      <c r="C234" s="14"/>
      <c r="D234" s="4"/>
    </row>
    <row r="235" spans="1:4" ht="15.75">
      <c r="A235" s="4" t="s">
        <v>30</v>
      </c>
      <c r="B235" s="4"/>
      <c r="C235" s="14"/>
      <c r="D235" s="4"/>
    </row>
    <row r="236" spans="1:4" ht="15.75">
      <c r="A236" s="4"/>
      <c r="B236" s="4"/>
      <c r="C236" s="14"/>
      <c r="D236" s="4"/>
    </row>
    <row r="237" spans="1:4" ht="15.75">
      <c r="A237" s="2" t="s">
        <v>137</v>
      </c>
      <c r="B237" s="5"/>
      <c r="C237" s="7">
        <f>SUM(C225:C235)</f>
        <v>128024</v>
      </c>
      <c r="D237" s="5"/>
    </row>
    <row r="238" spans="1:4" ht="15.75">
      <c r="A238" s="1"/>
      <c r="B238" s="4"/>
      <c r="C238" s="13"/>
      <c r="D238" s="4"/>
    </row>
    <row r="239" spans="1:4" ht="15.75">
      <c r="A239" s="1"/>
      <c r="B239" s="4"/>
      <c r="C239" s="13"/>
      <c r="D239" s="4"/>
    </row>
    <row r="240" spans="1:4" ht="15.75">
      <c r="A240" s="44"/>
      <c r="B240" s="3" t="s">
        <v>53</v>
      </c>
      <c r="C240" s="45"/>
      <c r="D240" s="16"/>
    </row>
    <row r="241" spans="1:4" ht="15.75">
      <c r="A241" s="46"/>
      <c r="B241" s="1"/>
      <c r="C241" s="14"/>
      <c r="D241" s="4"/>
    </row>
    <row r="242" spans="1:4" ht="15.75">
      <c r="A242" s="37" t="s">
        <v>22</v>
      </c>
      <c r="B242" s="1"/>
      <c r="C242" s="14">
        <f>SUM(C225,C191,C173,C155,C121,C103,C85,C48,C29,C11,C66)</f>
        <v>586087</v>
      </c>
      <c r="D242" s="4"/>
    </row>
    <row r="243" spans="1:4" ht="15.75">
      <c r="A243" s="37" t="s">
        <v>23</v>
      </c>
      <c r="B243" s="1"/>
      <c r="C243" s="14">
        <f>SUM(C226,C192,C174,C156,C122,C104,C86,C49,C30,C12,C67)</f>
        <v>152854</v>
      </c>
      <c r="D243" s="4"/>
    </row>
    <row r="244" spans="1:4" ht="15.75">
      <c r="A244" s="37" t="s">
        <v>24</v>
      </c>
      <c r="B244" s="1"/>
      <c r="C244" s="14">
        <f>SUM(C227,C193,C175,C157,C123,C105,C87,C50,C31,C13,C68)</f>
        <v>847374</v>
      </c>
      <c r="D244" s="4"/>
    </row>
    <row r="245" spans="1:4" ht="15.75">
      <c r="A245" s="37" t="s">
        <v>25</v>
      </c>
      <c r="B245" s="1"/>
      <c r="C245" s="14">
        <f>SUM(C228,C194,C176,C158,C124,C106,C88,C51,C32,C14)</f>
        <v>6677460</v>
      </c>
      <c r="D245" s="4"/>
    </row>
    <row r="246" spans="1:4" ht="15.75">
      <c r="A246" s="46"/>
      <c r="B246" s="4" t="s">
        <v>10</v>
      </c>
      <c r="C246" s="14">
        <f>SUM(C229,C195,C177,C159,C125,C107,C89,C52,C33,C15)</f>
        <v>404000</v>
      </c>
      <c r="D246" s="4"/>
    </row>
    <row r="247" spans="1:4" ht="15.75">
      <c r="A247" s="46"/>
      <c r="B247" s="4" t="s">
        <v>11</v>
      </c>
      <c r="C247" s="14">
        <f>SUM(C230,C196,C178,C160,C126,C108,C90,C53,C34,C16,C213,C143)</f>
        <v>6273460</v>
      </c>
      <c r="D247" s="4"/>
    </row>
    <row r="248" spans="1:4" ht="15.75">
      <c r="A248" s="37" t="s">
        <v>26</v>
      </c>
      <c r="B248" s="1"/>
      <c r="C248" s="14">
        <f>SUM(C231,C197,C179,C161,C127,C109,C91,C54,C35,C17)</f>
        <v>0</v>
      </c>
      <c r="D248" s="4"/>
    </row>
    <row r="249" spans="1:4" ht="15.75">
      <c r="A249" s="37" t="s">
        <v>27</v>
      </c>
      <c r="B249" s="1"/>
      <c r="C249" s="14">
        <f>SUM(C232,C198,C180,C162,C128,C110,C92,C55,C36,C18)</f>
        <v>0</v>
      </c>
      <c r="D249" s="4"/>
    </row>
    <row r="250" spans="1:4" ht="15.75">
      <c r="A250" s="37" t="s">
        <v>28</v>
      </c>
      <c r="B250" s="1"/>
      <c r="C250" s="14">
        <f>SUM(C233,C199,C181,C163,C129,C111,C93,C56,C37,C19,C216,C146)</f>
        <v>4926686</v>
      </c>
      <c r="D250" s="4"/>
    </row>
    <row r="251" spans="1:4" ht="15.75">
      <c r="A251" s="37" t="s">
        <v>29</v>
      </c>
      <c r="B251" s="1"/>
      <c r="C251" s="14">
        <f>SUM(C234,C200,C182,C164,C130,C112,C94,C57,C38,C20)</f>
        <v>1159</v>
      </c>
      <c r="D251" s="4"/>
    </row>
    <row r="252" spans="1:4" ht="15.75">
      <c r="A252" s="37" t="s">
        <v>30</v>
      </c>
      <c r="B252" s="1"/>
      <c r="C252" s="14">
        <f>SUM(C39)</f>
        <v>902610</v>
      </c>
      <c r="D252" s="4"/>
    </row>
    <row r="253" spans="1:4" ht="15.75">
      <c r="A253" s="37"/>
      <c r="B253" s="4" t="s">
        <v>65</v>
      </c>
      <c r="C253" s="14">
        <f>SUM(C40)</f>
        <v>43669</v>
      </c>
      <c r="D253" s="4"/>
    </row>
    <row r="254" spans="1:4" ht="15.75">
      <c r="A254" s="46"/>
      <c r="B254" s="4" t="s">
        <v>11</v>
      </c>
      <c r="C254" s="14">
        <f>SUM(C41)</f>
        <v>858941</v>
      </c>
      <c r="D254" s="4"/>
    </row>
    <row r="255" spans="1:4" ht="15.75">
      <c r="A255" s="49" t="s">
        <v>52</v>
      </c>
      <c r="B255" s="2"/>
      <c r="C255" s="7">
        <f>C242+C243+C244+C245+C248+C249+C250+C251+C252</f>
        <v>14094230</v>
      </c>
      <c r="D255" s="5"/>
    </row>
    <row r="256" spans="1:4" ht="16.5" thickBot="1">
      <c r="A256" s="46"/>
      <c r="B256" s="1"/>
      <c r="C256" s="13"/>
      <c r="D256" s="4"/>
    </row>
    <row r="257" spans="1:4" ht="19.5" thickBot="1">
      <c r="A257" s="39" t="s">
        <v>42</v>
      </c>
      <c r="B257" s="39"/>
      <c r="C257" s="18">
        <f>SUM(C237,C203,C185,C167,C133,C115,C97,C61,C42,C23,C220,C150,C79)</f>
        <v>14094230</v>
      </c>
      <c r="D257" s="41"/>
    </row>
    <row r="259" spans="1:4" ht="15.75">
      <c r="A259" s="17"/>
      <c r="B259" s="4"/>
      <c r="C259" s="14"/>
      <c r="D259" s="4"/>
    </row>
  </sheetData>
  <sheetProtection/>
  <printOptions/>
  <pageMargins left="1.0236220472440944" right="0.2362204724409449" top="0.8267716535433072" bottom="0.3937007874015748" header="0.31496062992125984" footer="0.2755905511811024"/>
  <pageSetup firstPageNumber="6" useFirstPageNumber="1" horizontalDpi="600" verticalDpi="600" orientation="portrait" paperSize="9" scale="70" r:id="rId1"/>
  <headerFooter alignWithMargins="0">
    <oddHeader>&amp;R&amp;14&amp;XA költségvetési rendelettervezet 10. számú melléklete</oddHeader>
  </headerFooter>
  <rowBreaks count="4" manualBreakCount="4">
    <brk id="61" max="255" man="1"/>
    <brk id="115" max="255" man="1"/>
    <brk id="167" max="255" man="1"/>
    <brk id="2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987"/>
  <sheetViews>
    <sheetView zoomScaleSheetLayoutView="100" workbookViewId="0" topLeftCell="A199">
      <selection activeCell="C209" sqref="C209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5" width="9" style="28" customWidth="1"/>
    <col min="6" max="6" width="8.09765625" style="9" customWidth="1"/>
    <col min="7" max="16384" width="9" style="9" customWidth="1"/>
  </cols>
  <sheetData>
    <row r="1" spans="1:4" ht="18.75">
      <c r="A1" s="8" t="s">
        <v>0</v>
      </c>
      <c r="B1" s="8"/>
      <c r="C1" s="8"/>
      <c r="D1" s="27"/>
    </row>
    <row r="2" spans="1:4" ht="18.75">
      <c r="A2" s="8" t="s">
        <v>95</v>
      </c>
      <c r="B2" s="8"/>
      <c r="C2" s="8"/>
      <c r="D2" s="27"/>
    </row>
    <row r="3" spans="1:5" ht="18.75">
      <c r="A3" s="8" t="s">
        <v>1</v>
      </c>
      <c r="B3" s="8"/>
      <c r="C3" s="8"/>
      <c r="D3" s="27"/>
      <c r="E3" s="29"/>
    </row>
    <row r="4" ht="15.75">
      <c r="E4" s="30"/>
    </row>
    <row r="5" spans="1:5" ht="18.75">
      <c r="A5" s="31"/>
      <c r="D5" s="32" t="s">
        <v>2</v>
      </c>
      <c r="E5" s="29"/>
    </row>
    <row r="6" spans="1:5" ht="18.75">
      <c r="A6" s="33" t="s">
        <v>3</v>
      </c>
      <c r="B6" s="34"/>
      <c r="C6" s="10" t="s">
        <v>46</v>
      </c>
      <c r="D6" s="10"/>
      <c r="E6" s="29"/>
    </row>
    <row r="7" spans="1:5" ht="18.75">
      <c r="A7" s="35"/>
      <c r="B7" s="11"/>
      <c r="C7" s="11"/>
      <c r="D7" s="11"/>
      <c r="E7" s="29"/>
    </row>
    <row r="8" spans="1:5" s="17" customFormat="1" ht="12.75">
      <c r="A8" s="25" t="s">
        <v>96</v>
      </c>
      <c r="B8" s="6"/>
      <c r="C8" s="6"/>
      <c r="D8" s="6"/>
      <c r="E8" s="36"/>
    </row>
    <row r="9" spans="1:5" s="17" customFormat="1" ht="12.75">
      <c r="A9" s="3"/>
      <c r="B9" s="3" t="s">
        <v>97</v>
      </c>
      <c r="C9" s="12"/>
      <c r="D9" s="16"/>
      <c r="E9" s="36"/>
    </row>
    <row r="10" spans="1:5" s="17" customFormat="1" ht="12.75">
      <c r="A10" s="1"/>
      <c r="B10" s="1"/>
      <c r="C10" s="13"/>
      <c r="D10" s="4"/>
      <c r="E10" s="36"/>
    </row>
    <row r="11" spans="1:5" s="17" customFormat="1" ht="12.75">
      <c r="A11" s="4" t="s">
        <v>6</v>
      </c>
      <c r="B11" s="4"/>
      <c r="C11" s="14">
        <v>28669</v>
      </c>
      <c r="D11" s="4"/>
      <c r="E11" s="36"/>
    </row>
    <row r="12" spans="1:5" s="17" customFormat="1" ht="12.75">
      <c r="A12" s="4" t="s">
        <v>7</v>
      </c>
      <c r="B12" s="4"/>
      <c r="C12" s="14"/>
      <c r="D12" s="4"/>
      <c r="E12" s="36"/>
    </row>
    <row r="13" spans="1:5" s="17" customFormat="1" ht="12.75">
      <c r="A13" s="4" t="s">
        <v>8</v>
      </c>
      <c r="B13" s="4"/>
      <c r="C13" s="14"/>
      <c r="D13" s="4"/>
      <c r="E13" s="36"/>
    </row>
    <row r="14" spans="1:5" s="17" customFormat="1" ht="12.75">
      <c r="A14" s="4" t="s">
        <v>9</v>
      </c>
      <c r="B14" s="4" t="s">
        <v>10</v>
      </c>
      <c r="C14" s="14"/>
      <c r="D14" s="4"/>
      <c r="E14" s="36"/>
    </row>
    <row r="15" spans="1:5" s="17" customFormat="1" ht="12.75">
      <c r="A15" s="4"/>
      <c r="B15" s="4" t="s">
        <v>11</v>
      </c>
      <c r="C15" s="14"/>
      <c r="D15" s="4"/>
      <c r="E15" s="36"/>
    </row>
    <row r="16" spans="1:5" s="17" customFormat="1" ht="12.75">
      <c r="A16" s="4" t="s">
        <v>12</v>
      </c>
      <c r="B16" s="4"/>
      <c r="C16" s="14"/>
      <c r="D16" s="4"/>
      <c r="E16" s="36"/>
    </row>
    <row r="17" spans="1:5" s="17" customFormat="1" ht="12.75">
      <c r="A17" s="4" t="s">
        <v>13</v>
      </c>
      <c r="B17" s="4"/>
      <c r="C17" s="14"/>
      <c r="D17" s="4"/>
      <c r="E17" s="36"/>
    </row>
    <row r="18" spans="1:5" s="17" customFormat="1" ht="12.75">
      <c r="A18" s="4"/>
      <c r="B18" s="4" t="s">
        <v>10</v>
      </c>
      <c r="C18" s="14"/>
      <c r="D18" s="4"/>
      <c r="E18" s="36"/>
    </row>
    <row r="19" spans="1:5" s="17" customFormat="1" ht="12.75">
      <c r="A19" s="4"/>
      <c r="B19" s="4" t="s">
        <v>11</v>
      </c>
      <c r="C19" s="14"/>
      <c r="D19" s="4"/>
      <c r="E19" s="36"/>
    </row>
    <row r="20" spans="1:5" s="17" customFormat="1" ht="12.75">
      <c r="A20" s="4" t="s">
        <v>14</v>
      </c>
      <c r="B20" s="4"/>
      <c r="C20" s="14"/>
      <c r="D20" s="4"/>
      <c r="E20" s="36"/>
    </row>
    <row r="21" spans="1:5" s="17" customFormat="1" ht="12.75">
      <c r="A21" s="4" t="s">
        <v>15</v>
      </c>
      <c r="B21" s="4"/>
      <c r="C21" s="14"/>
      <c r="D21" s="4"/>
      <c r="E21" s="36"/>
    </row>
    <row r="22" spans="1:5" s="17" customFormat="1" ht="12.75">
      <c r="A22" s="4" t="s">
        <v>16</v>
      </c>
      <c r="B22" s="4"/>
      <c r="C22" s="14"/>
      <c r="D22" s="4"/>
      <c r="E22" s="36"/>
    </row>
    <row r="23" spans="1:5" s="17" customFormat="1" ht="12.75">
      <c r="A23" s="4"/>
      <c r="B23" s="4" t="s">
        <v>10</v>
      </c>
      <c r="C23" s="14"/>
      <c r="D23" s="4"/>
      <c r="E23" s="36"/>
    </row>
    <row r="24" spans="1:5" s="17" customFormat="1" ht="12.75">
      <c r="A24" s="4"/>
      <c r="B24" s="4" t="s">
        <v>11</v>
      </c>
      <c r="C24" s="14"/>
      <c r="D24" s="4"/>
      <c r="E24" s="36"/>
    </row>
    <row r="25" spans="1:5" s="17" customFormat="1" ht="12.75">
      <c r="A25" s="2" t="s">
        <v>98</v>
      </c>
      <c r="B25" s="2"/>
      <c r="C25" s="7">
        <f>SUM(C11:C24)</f>
        <v>28669</v>
      </c>
      <c r="D25" s="5"/>
      <c r="E25" s="36"/>
    </row>
    <row r="26" spans="1:5" s="17" customFormat="1" ht="12.75">
      <c r="A26" s="1"/>
      <c r="B26" s="1"/>
      <c r="C26" s="13"/>
      <c r="D26" s="4"/>
      <c r="E26" s="36"/>
    </row>
    <row r="27" spans="1:5" s="17" customFormat="1" ht="12.75">
      <c r="A27" s="1"/>
      <c r="B27" s="1"/>
      <c r="C27" s="12" t="s">
        <v>76</v>
      </c>
      <c r="D27" s="16"/>
      <c r="E27" s="36"/>
    </row>
    <row r="28" spans="1:5" ht="18.75">
      <c r="A28" s="25" t="s">
        <v>99</v>
      </c>
      <c r="B28" s="6"/>
      <c r="C28" s="4"/>
      <c r="D28" s="4"/>
      <c r="E28" s="29"/>
    </row>
    <row r="29" spans="1:5" ht="15.75" customHeight="1">
      <c r="A29" s="3"/>
      <c r="B29" s="3" t="s">
        <v>100</v>
      </c>
      <c r="C29" s="16"/>
      <c r="D29" s="16"/>
      <c r="E29" s="29"/>
    </row>
    <row r="30" spans="1:5" ht="18.75">
      <c r="A30" s="4"/>
      <c r="B30" s="4"/>
      <c r="C30" s="4"/>
      <c r="D30" s="4"/>
      <c r="E30" s="29"/>
    </row>
    <row r="31" spans="1:5" s="17" customFormat="1" ht="12.75">
      <c r="A31" s="4" t="s">
        <v>6</v>
      </c>
      <c r="B31" s="4"/>
      <c r="C31" s="14">
        <v>196949</v>
      </c>
      <c r="D31" s="4"/>
      <c r="E31" s="36"/>
    </row>
    <row r="32" spans="1:5" s="17" customFormat="1" ht="12.75">
      <c r="A32" s="4" t="s">
        <v>7</v>
      </c>
      <c r="B32" s="4"/>
      <c r="C32" s="14"/>
      <c r="D32" s="4"/>
      <c r="E32" s="36"/>
    </row>
    <row r="33" spans="1:5" s="17" customFormat="1" ht="12.75">
      <c r="A33" s="4" t="s">
        <v>8</v>
      </c>
      <c r="B33" s="4"/>
      <c r="C33" s="14"/>
      <c r="D33" s="4"/>
      <c r="E33" s="36"/>
    </row>
    <row r="34" spans="1:5" s="17" customFormat="1" ht="12.75">
      <c r="A34" s="4" t="s">
        <v>9</v>
      </c>
      <c r="B34" s="4" t="s">
        <v>10</v>
      </c>
      <c r="C34" s="14"/>
      <c r="D34" s="4"/>
      <c r="E34" s="36"/>
    </row>
    <row r="35" spans="1:5" s="17" customFormat="1" ht="12.75">
      <c r="A35" s="4"/>
      <c r="B35" s="4" t="s">
        <v>11</v>
      </c>
      <c r="C35" s="14"/>
      <c r="D35" s="4"/>
      <c r="E35" s="36"/>
    </row>
    <row r="36" spans="1:5" s="17" customFormat="1" ht="12.75">
      <c r="A36" s="4" t="s">
        <v>12</v>
      </c>
      <c r="B36" s="4"/>
      <c r="C36" s="14"/>
      <c r="D36" s="4"/>
      <c r="E36" s="36"/>
    </row>
    <row r="37" spans="1:5" s="17" customFormat="1" ht="12.75">
      <c r="A37" s="4" t="s">
        <v>13</v>
      </c>
      <c r="B37" s="4"/>
      <c r="C37" s="14"/>
      <c r="D37" s="4"/>
      <c r="E37" s="36"/>
    </row>
    <row r="38" spans="1:5" s="17" customFormat="1" ht="12.75">
      <c r="A38" s="4"/>
      <c r="B38" s="4" t="s">
        <v>10</v>
      </c>
      <c r="C38" s="14">
        <v>29683</v>
      </c>
      <c r="D38" s="4"/>
      <c r="E38" s="36"/>
    </row>
    <row r="39" spans="1:5" s="17" customFormat="1" ht="12.75">
      <c r="A39" s="4"/>
      <c r="B39" s="4" t="s">
        <v>11</v>
      </c>
      <c r="C39" s="14">
        <f>528600-157482+15000+2956</f>
        <v>389074</v>
      </c>
      <c r="D39" s="4"/>
      <c r="E39" s="36"/>
    </row>
    <row r="40" spans="1:5" s="17" customFormat="1" ht="12.75">
      <c r="A40" s="4" t="s">
        <v>14</v>
      </c>
      <c r="B40" s="4"/>
      <c r="C40" s="14"/>
      <c r="D40" s="4"/>
      <c r="E40" s="36"/>
    </row>
    <row r="41" spans="1:5" s="17" customFormat="1" ht="12.75">
      <c r="A41" s="4" t="s">
        <v>47</v>
      </c>
      <c r="B41" s="4"/>
      <c r="C41" s="14">
        <v>1840000</v>
      </c>
      <c r="D41" s="4"/>
      <c r="E41" s="36"/>
    </row>
    <row r="42" spans="1:5" s="17" customFormat="1" ht="12.75">
      <c r="A42" s="4" t="s">
        <v>16</v>
      </c>
      <c r="B42" s="4"/>
      <c r="C42" s="14"/>
      <c r="D42" s="4"/>
      <c r="E42" s="36"/>
    </row>
    <row r="43" spans="1:5" s="17" customFormat="1" ht="12.75">
      <c r="A43" s="4"/>
      <c r="B43" s="4" t="s">
        <v>10</v>
      </c>
      <c r="C43" s="14">
        <f>2927185+4000+35775+20000+1208+555538+12500+80000+6167304</f>
        <v>9803510</v>
      </c>
      <c r="D43" s="4"/>
      <c r="E43" s="36"/>
    </row>
    <row r="44" spans="1:5" s="17" customFormat="1" ht="12.75">
      <c r="A44" s="4"/>
      <c r="B44" s="4" t="s">
        <v>11</v>
      </c>
      <c r="C44" s="14">
        <f>475558+150+6000+12000+14350+100+30000+1250258</f>
        <v>1788416</v>
      </c>
      <c r="D44" s="4"/>
      <c r="E44" s="36"/>
    </row>
    <row r="45" spans="1:5" s="17" customFormat="1" ht="12.75">
      <c r="A45" s="2" t="s">
        <v>101</v>
      </c>
      <c r="B45" s="2"/>
      <c r="C45" s="7">
        <f>SUM(C31:C44)</f>
        <v>14047632</v>
      </c>
      <c r="D45" s="5"/>
      <c r="E45" s="36"/>
    </row>
    <row r="46" spans="1:5" s="17" customFormat="1" ht="12.75">
      <c r="A46" s="1"/>
      <c r="B46" s="1"/>
      <c r="C46" s="13"/>
      <c r="D46" s="4"/>
      <c r="E46" s="36"/>
    </row>
    <row r="47" spans="1:5" s="17" customFormat="1" ht="12.75">
      <c r="A47" s="1"/>
      <c r="B47" s="1"/>
      <c r="C47" s="12"/>
      <c r="D47" s="16"/>
      <c r="E47" s="36"/>
    </row>
    <row r="48" spans="1:5" s="17" customFormat="1" ht="12.75">
      <c r="A48" s="25" t="s">
        <v>102</v>
      </c>
      <c r="B48" s="6"/>
      <c r="C48" s="4"/>
      <c r="D48" s="4"/>
      <c r="E48" s="36"/>
    </row>
    <row r="49" spans="1:5" s="17" customFormat="1" ht="12.75">
      <c r="A49" s="3"/>
      <c r="B49" s="3" t="s">
        <v>71</v>
      </c>
      <c r="C49" s="16"/>
      <c r="D49" s="16"/>
      <c r="E49" s="36"/>
    </row>
    <row r="50" spans="1:5" s="17" customFormat="1" ht="12.75">
      <c r="A50" s="4"/>
      <c r="B50" s="4"/>
      <c r="C50" s="4"/>
      <c r="D50" s="4"/>
      <c r="E50" s="36"/>
    </row>
    <row r="51" spans="1:5" s="17" customFormat="1" ht="12.75">
      <c r="A51" s="4" t="s">
        <v>6</v>
      </c>
      <c r="B51" s="4"/>
      <c r="C51" s="14"/>
      <c r="D51" s="4"/>
      <c r="E51" s="36"/>
    </row>
    <row r="52" spans="1:5" s="17" customFormat="1" ht="12.75">
      <c r="A52" s="4" t="s">
        <v>7</v>
      </c>
      <c r="B52" s="4"/>
      <c r="C52" s="14"/>
      <c r="D52" s="4"/>
      <c r="E52" s="36"/>
    </row>
    <row r="53" spans="1:5" s="17" customFormat="1" ht="12.75">
      <c r="A53" s="4" t="s">
        <v>8</v>
      </c>
      <c r="B53" s="4"/>
      <c r="C53" s="14"/>
      <c r="D53" s="4"/>
      <c r="E53" s="36"/>
    </row>
    <row r="54" spans="1:5" s="17" customFormat="1" ht="12.75">
      <c r="A54" s="4" t="s">
        <v>9</v>
      </c>
      <c r="B54" s="4" t="s">
        <v>10</v>
      </c>
      <c r="C54" s="14"/>
      <c r="D54" s="4"/>
      <c r="E54" s="36"/>
    </row>
    <row r="55" spans="1:5" s="17" customFormat="1" ht="12.75">
      <c r="A55" s="4"/>
      <c r="B55" s="4" t="s">
        <v>11</v>
      </c>
      <c r="C55" s="14"/>
      <c r="D55" s="4"/>
      <c r="E55" s="36"/>
    </row>
    <row r="56" spans="1:5" s="17" customFormat="1" ht="12.75">
      <c r="A56" s="4" t="s">
        <v>12</v>
      </c>
      <c r="B56" s="4"/>
      <c r="C56" s="14"/>
      <c r="D56" s="4"/>
      <c r="E56" s="36"/>
    </row>
    <row r="57" spans="1:5" s="17" customFormat="1" ht="12.75">
      <c r="A57" s="4" t="s">
        <v>13</v>
      </c>
      <c r="B57" s="4"/>
      <c r="C57" s="14"/>
      <c r="D57" s="4"/>
      <c r="E57" s="36"/>
    </row>
    <row r="58" spans="1:5" s="17" customFormat="1" ht="12.75">
      <c r="A58" s="4"/>
      <c r="B58" s="4" t="s">
        <v>10</v>
      </c>
      <c r="C58" s="14"/>
      <c r="D58" s="4"/>
      <c r="E58" s="36"/>
    </row>
    <row r="59" spans="1:5" s="17" customFormat="1" ht="12.75">
      <c r="A59" s="4"/>
      <c r="B59" s="4" t="s">
        <v>11</v>
      </c>
      <c r="C59" s="14">
        <v>2961</v>
      </c>
      <c r="D59" s="4"/>
      <c r="E59" s="36"/>
    </row>
    <row r="60" spans="1:5" s="17" customFormat="1" ht="12.75">
      <c r="A60" s="4" t="s">
        <v>14</v>
      </c>
      <c r="B60" s="4"/>
      <c r="C60" s="14"/>
      <c r="D60" s="4"/>
      <c r="E60" s="36"/>
    </row>
    <row r="61" spans="1:5" s="17" customFormat="1" ht="12.75">
      <c r="A61" s="4" t="s">
        <v>47</v>
      </c>
      <c r="B61" s="4"/>
      <c r="C61" s="14"/>
      <c r="D61" s="4"/>
      <c r="E61" s="36"/>
    </row>
    <row r="62" spans="1:5" s="17" customFormat="1" ht="12.75">
      <c r="A62" s="4" t="s">
        <v>16</v>
      </c>
      <c r="B62" s="4"/>
      <c r="C62" s="14"/>
      <c r="D62" s="4"/>
      <c r="E62" s="36"/>
    </row>
    <row r="63" spans="1:5" s="17" customFormat="1" ht="12.75">
      <c r="A63" s="4"/>
      <c r="B63" s="4" t="s">
        <v>10</v>
      </c>
      <c r="C63" s="14"/>
      <c r="D63" s="4"/>
      <c r="E63" s="36"/>
    </row>
    <row r="64" spans="1:5" s="17" customFormat="1" ht="12.75">
      <c r="A64" s="4"/>
      <c r="B64" s="4" t="s">
        <v>11</v>
      </c>
      <c r="C64" s="14"/>
      <c r="D64" s="4"/>
      <c r="E64" s="36"/>
    </row>
    <row r="65" spans="1:5" s="17" customFormat="1" ht="12.75">
      <c r="A65" s="2" t="s">
        <v>103</v>
      </c>
      <c r="B65" s="2"/>
      <c r="C65" s="7">
        <f>SUM(C51:C64)</f>
        <v>2961</v>
      </c>
      <c r="D65" s="5"/>
      <c r="E65" s="36"/>
    </row>
    <row r="66" spans="1:5" s="17" customFormat="1" ht="12.75">
      <c r="A66" s="25"/>
      <c r="B66" s="25"/>
      <c r="C66" s="15"/>
      <c r="D66" s="6"/>
      <c r="E66" s="36"/>
    </row>
    <row r="67" spans="1:5" s="17" customFormat="1" ht="12.75">
      <c r="A67" s="25" t="s">
        <v>104</v>
      </c>
      <c r="B67" s="6"/>
      <c r="C67" s="6"/>
      <c r="D67" s="6"/>
      <c r="E67" s="36"/>
    </row>
    <row r="68" spans="1:5" s="17" customFormat="1" ht="12.75">
      <c r="A68" s="3"/>
      <c r="B68" s="3" t="s">
        <v>105</v>
      </c>
      <c r="C68" s="16"/>
      <c r="D68" s="16"/>
      <c r="E68" s="36"/>
    </row>
    <row r="69" spans="1:5" s="17" customFormat="1" ht="12.75">
      <c r="A69" s="4"/>
      <c r="B69" s="4"/>
      <c r="C69" s="4"/>
      <c r="D69" s="4"/>
      <c r="E69" s="36"/>
    </row>
    <row r="70" spans="1:5" s="17" customFormat="1" ht="12.75">
      <c r="A70" s="4" t="s">
        <v>6</v>
      </c>
      <c r="B70" s="4"/>
      <c r="C70" s="14"/>
      <c r="D70" s="4"/>
      <c r="E70" s="36"/>
    </row>
    <row r="71" spans="1:5" s="17" customFormat="1" ht="12.75">
      <c r="A71" s="4" t="s">
        <v>7</v>
      </c>
      <c r="B71" s="4"/>
      <c r="C71" s="14"/>
      <c r="D71" s="4"/>
      <c r="E71" s="36"/>
    </row>
    <row r="72" spans="1:5" s="17" customFormat="1" ht="12.75">
      <c r="A72" s="4" t="s">
        <v>8</v>
      </c>
      <c r="B72" s="4"/>
      <c r="C72" s="14"/>
      <c r="D72" s="4"/>
      <c r="E72" s="36"/>
    </row>
    <row r="73" spans="1:5" s="17" customFormat="1" ht="12.75">
      <c r="A73" s="4" t="s">
        <v>9</v>
      </c>
      <c r="B73" s="4" t="s">
        <v>10</v>
      </c>
      <c r="C73" s="14"/>
      <c r="D73" s="4"/>
      <c r="E73" s="36"/>
    </row>
    <row r="74" spans="1:5" s="17" customFormat="1" ht="12.75">
      <c r="A74" s="4"/>
      <c r="B74" s="4" t="s">
        <v>11</v>
      </c>
      <c r="C74" s="14"/>
      <c r="D74" s="4"/>
      <c r="E74" s="36"/>
    </row>
    <row r="75" spans="1:5" s="17" customFormat="1" ht="12.75">
      <c r="A75" s="4" t="s">
        <v>12</v>
      </c>
      <c r="B75" s="4"/>
      <c r="C75" s="14"/>
      <c r="D75" s="4"/>
      <c r="E75" s="36"/>
    </row>
    <row r="76" spans="1:5" s="17" customFormat="1" ht="12.75">
      <c r="A76" s="4" t="s">
        <v>13</v>
      </c>
      <c r="B76" s="4"/>
      <c r="C76" s="14"/>
      <c r="D76" s="4"/>
      <c r="E76" s="36"/>
    </row>
    <row r="77" spans="1:5" s="17" customFormat="1" ht="12.75">
      <c r="A77" s="4"/>
      <c r="B77" s="4" t="s">
        <v>10</v>
      </c>
      <c r="C77" s="14"/>
      <c r="D77" s="4"/>
      <c r="E77" s="36"/>
    </row>
    <row r="78" spans="1:5" s="17" customFormat="1" ht="12.75">
      <c r="A78" s="4"/>
      <c r="B78" s="4" t="s">
        <v>11</v>
      </c>
      <c r="C78" s="14"/>
      <c r="D78" s="4"/>
      <c r="E78" s="36"/>
    </row>
    <row r="79" spans="1:5" s="17" customFormat="1" ht="12.75">
      <c r="A79" s="4" t="s">
        <v>14</v>
      </c>
      <c r="B79" s="4"/>
      <c r="C79" s="14"/>
      <c r="D79" s="4"/>
      <c r="E79" s="36"/>
    </row>
    <row r="80" spans="1:5" s="17" customFormat="1" ht="12.75">
      <c r="A80" s="4" t="s">
        <v>47</v>
      </c>
      <c r="B80" s="4"/>
      <c r="C80" s="14"/>
      <c r="D80" s="4"/>
      <c r="E80" s="36"/>
    </row>
    <row r="81" spans="1:5" s="17" customFormat="1" ht="12.75">
      <c r="A81" s="4" t="s">
        <v>16</v>
      </c>
      <c r="B81" s="4"/>
      <c r="C81" s="14"/>
      <c r="D81" s="4"/>
      <c r="E81" s="36"/>
    </row>
    <row r="82" spans="1:5" s="17" customFormat="1" ht="12.75">
      <c r="A82" s="4"/>
      <c r="B82" s="4" t="s">
        <v>10</v>
      </c>
      <c r="C82" s="14"/>
      <c r="D82" s="4"/>
      <c r="E82" s="36"/>
    </row>
    <row r="83" spans="1:5" s="17" customFormat="1" ht="12.75">
      <c r="A83" s="4"/>
      <c r="B83" s="4" t="s">
        <v>11</v>
      </c>
      <c r="C83" s="14"/>
      <c r="D83" s="4"/>
      <c r="E83" s="36"/>
    </row>
    <row r="84" spans="1:5" s="17" customFormat="1" ht="12.75">
      <c r="A84" s="2" t="s">
        <v>106</v>
      </c>
      <c r="B84" s="2"/>
      <c r="C84" s="7">
        <f>SUM(C70:C83)</f>
        <v>0</v>
      </c>
      <c r="D84" s="5"/>
      <c r="E84" s="36"/>
    </row>
    <row r="85" spans="1:5" s="17" customFormat="1" ht="12.75">
      <c r="A85" s="25"/>
      <c r="B85" s="25"/>
      <c r="C85" s="15"/>
      <c r="D85" s="6"/>
      <c r="E85" s="36"/>
    </row>
    <row r="86" spans="1:5" s="17" customFormat="1" ht="12.75">
      <c r="A86" s="1"/>
      <c r="B86" s="1"/>
      <c r="C86" s="13"/>
      <c r="D86" s="4"/>
      <c r="E86" s="36"/>
    </row>
    <row r="87" spans="1:5" s="17" customFormat="1" ht="12.75">
      <c r="A87" s="25" t="s">
        <v>107</v>
      </c>
      <c r="B87" s="6"/>
      <c r="C87" s="6"/>
      <c r="D87" s="6"/>
      <c r="E87" s="36"/>
    </row>
    <row r="88" spans="1:5" s="17" customFormat="1" ht="15.75">
      <c r="A88" s="3"/>
      <c r="B88" s="26" t="s">
        <v>109</v>
      </c>
      <c r="C88" s="16"/>
      <c r="D88" s="16"/>
      <c r="E88" s="36"/>
    </row>
    <row r="89" spans="1:5" s="17" customFormat="1" ht="12.75">
      <c r="A89" s="4"/>
      <c r="B89" s="4"/>
      <c r="C89" s="4"/>
      <c r="D89" s="4"/>
      <c r="E89" s="36"/>
    </row>
    <row r="90" spans="1:5" s="17" customFormat="1" ht="12.75">
      <c r="A90" s="4" t="s">
        <v>6</v>
      </c>
      <c r="B90" s="4"/>
      <c r="C90" s="14"/>
      <c r="D90" s="4"/>
      <c r="E90" s="36"/>
    </row>
    <row r="91" spans="1:5" s="17" customFormat="1" ht="12.75">
      <c r="A91" s="4" t="s">
        <v>7</v>
      </c>
      <c r="B91" s="4"/>
      <c r="C91" s="14"/>
      <c r="D91" s="4"/>
      <c r="E91" s="36"/>
    </row>
    <row r="92" spans="1:5" s="17" customFormat="1" ht="12.75">
      <c r="A92" s="4" t="s">
        <v>8</v>
      </c>
      <c r="B92" s="4"/>
      <c r="C92" s="14"/>
      <c r="D92" s="4"/>
      <c r="E92" s="36"/>
    </row>
    <row r="93" spans="1:5" s="17" customFormat="1" ht="12.75">
      <c r="A93" s="4" t="s">
        <v>9</v>
      </c>
      <c r="B93" s="4" t="s">
        <v>10</v>
      </c>
      <c r="C93" s="14"/>
      <c r="D93" s="4"/>
      <c r="E93" s="36"/>
    </row>
    <row r="94" spans="1:5" s="17" customFormat="1" ht="12.75">
      <c r="A94" s="4"/>
      <c r="B94" s="4" t="s">
        <v>11</v>
      </c>
      <c r="C94" s="14"/>
      <c r="D94" s="4"/>
      <c r="E94" s="36"/>
    </row>
    <row r="95" spans="1:5" s="17" customFormat="1" ht="12.75">
      <c r="A95" s="4" t="s">
        <v>12</v>
      </c>
      <c r="B95" s="4"/>
      <c r="C95" s="14"/>
      <c r="D95" s="4"/>
      <c r="E95" s="36"/>
    </row>
    <row r="96" spans="1:5" s="17" customFormat="1" ht="15" customHeight="1">
      <c r="A96" s="4" t="s">
        <v>13</v>
      </c>
      <c r="B96" s="4"/>
      <c r="C96" s="14"/>
      <c r="D96" s="4"/>
      <c r="E96" s="36"/>
    </row>
    <row r="97" spans="1:5" s="17" customFormat="1" ht="10.5" customHeight="1">
      <c r="A97" s="4"/>
      <c r="B97" s="4" t="s">
        <v>10</v>
      </c>
      <c r="C97" s="14"/>
      <c r="D97" s="4"/>
      <c r="E97" s="36"/>
    </row>
    <row r="98" spans="1:5" s="17" customFormat="1" ht="17.25" customHeight="1">
      <c r="A98" s="4"/>
      <c r="B98" s="4" t="s">
        <v>11</v>
      </c>
      <c r="C98" s="14"/>
      <c r="D98" s="4"/>
      <c r="E98" s="36"/>
    </row>
    <row r="99" spans="1:5" s="17" customFormat="1" ht="15" customHeight="1">
      <c r="A99" s="4" t="s">
        <v>14</v>
      </c>
      <c r="B99" s="4"/>
      <c r="C99" s="14"/>
      <c r="D99" s="4"/>
      <c r="E99" s="36"/>
    </row>
    <row r="100" spans="1:5" s="17" customFormat="1" ht="15" customHeight="1">
      <c r="A100" s="4" t="s">
        <v>15</v>
      </c>
      <c r="B100" s="4"/>
      <c r="C100" s="14"/>
      <c r="D100" s="4"/>
      <c r="E100" s="36"/>
    </row>
    <row r="101" spans="1:5" s="17" customFormat="1" ht="15" customHeight="1">
      <c r="A101" s="4" t="s">
        <v>16</v>
      </c>
      <c r="B101" s="4"/>
      <c r="C101" s="14"/>
      <c r="D101" s="4"/>
      <c r="E101" s="36"/>
    </row>
    <row r="102" spans="1:5" s="17" customFormat="1" ht="15" customHeight="1">
      <c r="A102" s="4"/>
      <c r="B102" s="4" t="s">
        <v>10</v>
      </c>
      <c r="C102" s="14"/>
      <c r="D102" s="4"/>
      <c r="E102" s="36"/>
    </row>
    <row r="103" spans="1:5" s="17" customFormat="1" ht="15" customHeight="1">
      <c r="A103" s="4"/>
      <c r="B103" s="4" t="s">
        <v>11</v>
      </c>
      <c r="C103" s="14"/>
      <c r="D103" s="4"/>
      <c r="E103" s="36"/>
    </row>
    <row r="104" spans="1:5" s="17" customFormat="1" ht="15" customHeight="1">
      <c r="A104" s="2" t="s">
        <v>108</v>
      </c>
      <c r="B104" s="2"/>
      <c r="C104" s="7">
        <f>SUM(C90:C103)</f>
        <v>0</v>
      </c>
      <c r="D104" s="5"/>
      <c r="E104" s="36"/>
    </row>
    <row r="105" spans="1:5" s="17" customFormat="1" ht="15" customHeight="1">
      <c r="A105" s="1"/>
      <c r="B105" s="1"/>
      <c r="C105" s="13"/>
      <c r="D105" s="4"/>
      <c r="E105" s="36"/>
    </row>
    <row r="106" spans="1:5" s="17" customFormat="1" ht="15" customHeight="1">
      <c r="A106" s="1"/>
      <c r="B106" s="1"/>
      <c r="C106" s="13"/>
      <c r="D106" s="4"/>
      <c r="E106" s="36"/>
    </row>
    <row r="107" spans="1:5" s="17" customFormat="1" ht="15" customHeight="1">
      <c r="A107" s="25" t="s">
        <v>110</v>
      </c>
      <c r="B107" s="6"/>
      <c r="C107" s="6"/>
      <c r="D107" s="6"/>
      <c r="E107" s="36"/>
    </row>
    <row r="108" spans="1:5" s="17" customFormat="1" ht="15" customHeight="1">
      <c r="A108" s="3"/>
      <c r="B108" s="3" t="s">
        <v>112</v>
      </c>
      <c r="C108" s="16"/>
      <c r="D108" s="16"/>
      <c r="E108" s="36"/>
    </row>
    <row r="109" spans="1:5" s="17" customFormat="1" ht="15" customHeight="1">
      <c r="A109" s="4"/>
      <c r="B109" s="4"/>
      <c r="C109" s="4"/>
      <c r="D109" s="4"/>
      <c r="E109" s="36"/>
    </row>
    <row r="110" spans="1:5" s="17" customFormat="1" ht="15" customHeight="1">
      <c r="A110" s="4" t="s">
        <v>6</v>
      </c>
      <c r="B110" s="4"/>
      <c r="C110" s="14"/>
      <c r="D110" s="4"/>
      <c r="E110" s="36"/>
    </row>
    <row r="111" spans="1:5" s="17" customFormat="1" ht="15" customHeight="1">
      <c r="A111" s="4" t="s">
        <v>7</v>
      </c>
      <c r="B111" s="4"/>
      <c r="C111" s="14"/>
      <c r="D111" s="4"/>
      <c r="E111" s="36"/>
    </row>
    <row r="112" spans="1:5" s="17" customFormat="1" ht="15" customHeight="1">
      <c r="A112" s="4" t="s">
        <v>8</v>
      </c>
      <c r="B112" s="4"/>
      <c r="C112" s="14"/>
      <c r="D112" s="4"/>
      <c r="E112" s="36"/>
    </row>
    <row r="113" spans="1:5" s="17" customFormat="1" ht="15" customHeight="1">
      <c r="A113" s="4" t="s">
        <v>9</v>
      </c>
      <c r="B113" s="4" t="s">
        <v>10</v>
      </c>
      <c r="C113" s="14"/>
      <c r="D113" s="4"/>
      <c r="E113" s="36"/>
    </row>
    <row r="114" spans="1:5" s="17" customFormat="1" ht="15" customHeight="1">
      <c r="A114" s="4"/>
      <c r="B114" s="4" t="s">
        <v>11</v>
      </c>
      <c r="C114" s="14"/>
      <c r="D114" s="4"/>
      <c r="E114" s="36"/>
    </row>
    <row r="115" spans="1:5" s="17" customFormat="1" ht="15" customHeight="1">
      <c r="A115" s="4" t="s">
        <v>12</v>
      </c>
      <c r="B115" s="4"/>
      <c r="C115" s="14"/>
      <c r="D115" s="4"/>
      <c r="E115" s="36"/>
    </row>
    <row r="116" spans="1:5" s="17" customFormat="1" ht="15" customHeight="1">
      <c r="A116" s="4" t="s">
        <v>13</v>
      </c>
      <c r="B116" s="4"/>
      <c r="C116" s="14"/>
      <c r="D116" s="4"/>
      <c r="E116" s="36"/>
    </row>
    <row r="117" spans="1:5" s="17" customFormat="1" ht="15" customHeight="1">
      <c r="A117" s="4"/>
      <c r="B117" s="4" t="s">
        <v>10</v>
      </c>
      <c r="C117" s="14"/>
      <c r="D117" s="4"/>
      <c r="E117" s="36"/>
    </row>
    <row r="118" spans="1:5" s="17" customFormat="1" ht="15.75" customHeight="1">
      <c r="A118" s="4"/>
      <c r="B118" s="4" t="s">
        <v>11</v>
      </c>
      <c r="C118" s="14">
        <v>15200</v>
      </c>
      <c r="D118" s="4"/>
      <c r="E118" s="36"/>
    </row>
    <row r="119" spans="1:5" s="17" customFormat="1" ht="15" customHeight="1">
      <c r="A119" s="4" t="s">
        <v>14</v>
      </c>
      <c r="B119" s="4"/>
      <c r="C119" s="14"/>
      <c r="D119" s="4"/>
      <c r="E119" s="36"/>
    </row>
    <row r="120" spans="1:5" s="17" customFormat="1" ht="15" customHeight="1">
      <c r="A120" s="4" t="s">
        <v>15</v>
      </c>
      <c r="B120" s="4"/>
      <c r="C120" s="14"/>
      <c r="D120" s="4"/>
      <c r="E120" s="36"/>
    </row>
    <row r="121" spans="1:5" s="17" customFormat="1" ht="15" customHeight="1">
      <c r="A121" s="4" t="s">
        <v>16</v>
      </c>
      <c r="B121" s="4"/>
      <c r="C121" s="14"/>
      <c r="D121" s="4"/>
      <c r="E121" s="36"/>
    </row>
    <row r="122" spans="1:5" s="17" customFormat="1" ht="15" customHeight="1">
      <c r="A122" s="4"/>
      <c r="B122" s="4" t="s">
        <v>10</v>
      </c>
      <c r="C122" s="14"/>
      <c r="D122" s="4"/>
      <c r="E122" s="36"/>
    </row>
    <row r="123" spans="1:5" s="17" customFormat="1" ht="15" customHeight="1">
      <c r="A123" s="4"/>
      <c r="B123" s="4" t="s">
        <v>11</v>
      </c>
      <c r="C123" s="14"/>
      <c r="D123" s="4"/>
      <c r="E123" s="36"/>
    </row>
    <row r="124" spans="1:5" s="17" customFormat="1" ht="15" customHeight="1">
      <c r="A124" s="2" t="s">
        <v>111</v>
      </c>
      <c r="B124" s="2"/>
      <c r="C124" s="7">
        <f>SUM(C110:C123)</f>
        <v>15200</v>
      </c>
      <c r="D124" s="5"/>
      <c r="E124" s="36"/>
    </row>
    <row r="125" spans="1:5" s="17" customFormat="1" ht="15" customHeight="1">
      <c r="A125" s="1"/>
      <c r="B125" s="1"/>
      <c r="C125" s="13"/>
      <c r="D125" s="4"/>
      <c r="E125" s="36"/>
    </row>
    <row r="126" s="17" customFormat="1" ht="15" customHeight="1">
      <c r="E126" s="36"/>
    </row>
    <row r="127" spans="1:5" s="17" customFormat="1" ht="15" customHeight="1">
      <c r="A127" s="25" t="s">
        <v>128</v>
      </c>
      <c r="B127" s="6"/>
      <c r="C127" s="6"/>
      <c r="D127" s="6"/>
      <c r="E127" s="36"/>
    </row>
    <row r="128" spans="1:5" s="17" customFormat="1" ht="15" customHeight="1">
      <c r="A128" s="3"/>
      <c r="B128" s="3" t="s">
        <v>141</v>
      </c>
      <c r="C128" s="16"/>
      <c r="D128" s="16"/>
      <c r="E128" s="36"/>
    </row>
    <row r="129" spans="1:5" s="17" customFormat="1" ht="15" customHeight="1">
      <c r="A129" s="4"/>
      <c r="B129" s="4"/>
      <c r="C129" s="4"/>
      <c r="D129" s="4"/>
      <c r="E129" s="36"/>
    </row>
    <row r="130" spans="1:5" s="17" customFormat="1" ht="15" customHeight="1">
      <c r="A130" s="4" t="s">
        <v>6</v>
      </c>
      <c r="B130" s="4"/>
      <c r="C130" s="14"/>
      <c r="D130" s="4"/>
      <c r="E130" s="36"/>
    </row>
    <row r="131" spans="1:5" s="17" customFormat="1" ht="15" customHeight="1">
      <c r="A131" s="4" t="s">
        <v>7</v>
      </c>
      <c r="B131" s="4"/>
      <c r="C131" s="14"/>
      <c r="D131" s="4"/>
      <c r="E131" s="36"/>
    </row>
    <row r="132" spans="1:5" s="17" customFormat="1" ht="15" customHeight="1">
      <c r="A132" s="4" t="s">
        <v>8</v>
      </c>
      <c r="B132" s="4"/>
      <c r="C132" s="14"/>
      <c r="D132" s="4"/>
      <c r="E132" s="36"/>
    </row>
    <row r="133" spans="1:5" s="4" customFormat="1" ht="23.25" customHeight="1">
      <c r="A133" s="4" t="s">
        <v>9</v>
      </c>
      <c r="B133" s="4" t="s">
        <v>10</v>
      </c>
      <c r="C133" s="14"/>
      <c r="E133" s="37"/>
    </row>
    <row r="134" spans="1:5" s="17" customFormat="1" ht="13.5" customHeight="1">
      <c r="A134" s="4"/>
      <c r="B134" s="4" t="s">
        <v>11</v>
      </c>
      <c r="C134" s="14"/>
      <c r="D134" s="4"/>
      <c r="E134" s="36"/>
    </row>
    <row r="135" spans="1:5" s="17" customFormat="1" ht="12.75">
      <c r="A135" s="4" t="s">
        <v>12</v>
      </c>
      <c r="B135" s="4"/>
      <c r="C135" s="14">
        <f>4611309-6019-300000+39661+31055+115673-2956-34740-6157-1882</f>
        <v>4445944</v>
      </c>
      <c r="D135" s="4"/>
      <c r="E135" s="36"/>
    </row>
    <row r="136" spans="1:5" s="17" customFormat="1" ht="12.75">
      <c r="A136" s="4" t="s">
        <v>13</v>
      </c>
      <c r="B136" s="4"/>
      <c r="C136" s="14"/>
      <c r="D136" s="4"/>
      <c r="E136" s="36"/>
    </row>
    <row r="137" spans="1:5" s="17" customFormat="1" ht="12.75">
      <c r="A137" s="4"/>
      <c r="B137" s="4" t="s">
        <v>10</v>
      </c>
      <c r="C137" s="14"/>
      <c r="D137" s="4"/>
      <c r="E137" s="36"/>
    </row>
    <row r="138" spans="1:5" s="17" customFormat="1" ht="12.75">
      <c r="A138" s="4"/>
      <c r="B138" s="4" t="s">
        <v>11</v>
      </c>
      <c r="C138" s="14"/>
      <c r="D138" s="4"/>
      <c r="E138" s="36"/>
    </row>
    <row r="139" spans="1:5" s="17" customFormat="1" ht="12.75">
      <c r="A139" s="4" t="s">
        <v>14</v>
      </c>
      <c r="B139" s="4"/>
      <c r="C139" s="14">
        <f>1387286+144960</f>
        <v>1532246</v>
      </c>
      <c r="D139" s="4"/>
      <c r="E139" s="36"/>
    </row>
    <row r="140" spans="1:5" s="17" customFormat="1" ht="12.75">
      <c r="A140" s="4" t="s">
        <v>15</v>
      </c>
      <c r="B140" s="4"/>
      <c r="C140" s="14"/>
      <c r="D140" s="4"/>
      <c r="E140" s="36"/>
    </row>
    <row r="141" spans="1:5" s="17" customFormat="1" ht="12.75">
      <c r="A141" s="4" t="s">
        <v>16</v>
      </c>
      <c r="B141" s="4"/>
      <c r="C141" s="14"/>
      <c r="D141" s="4"/>
      <c r="E141" s="36"/>
    </row>
    <row r="142" spans="1:5" s="17" customFormat="1" ht="12.75">
      <c r="A142" s="4"/>
      <c r="B142" s="4" t="s">
        <v>10</v>
      </c>
      <c r="C142" s="14"/>
      <c r="D142" s="4"/>
      <c r="E142" s="36"/>
    </row>
    <row r="143" spans="1:5" s="17" customFormat="1" ht="12.75">
      <c r="A143" s="4"/>
      <c r="B143" s="4" t="s">
        <v>11</v>
      </c>
      <c r="C143" s="14"/>
      <c r="D143" s="4"/>
      <c r="E143" s="36"/>
    </row>
    <row r="144" spans="1:5" s="17" customFormat="1" ht="12.75">
      <c r="A144" s="2" t="s">
        <v>142</v>
      </c>
      <c r="B144" s="2"/>
      <c r="C144" s="7">
        <f>SUM(C130:C143)</f>
        <v>5978190</v>
      </c>
      <c r="D144" s="5"/>
      <c r="E144" s="36"/>
    </row>
    <row r="145" spans="1:5" s="17" customFormat="1" ht="12.75">
      <c r="A145" s="1"/>
      <c r="B145" s="1"/>
      <c r="C145" s="13"/>
      <c r="D145" s="4"/>
      <c r="E145" s="36"/>
    </row>
    <row r="146" spans="1:5" s="17" customFormat="1" ht="12.75">
      <c r="A146" s="1"/>
      <c r="B146" s="1"/>
      <c r="C146" s="13"/>
      <c r="D146" s="4"/>
      <c r="E146" s="36"/>
    </row>
    <row r="147" spans="1:5" s="17" customFormat="1" ht="12.75">
      <c r="A147" s="25" t="s">
        <v>113</v>
      </c>
      <c r="B147" s="6"/>
      <c r="C147" s="6"/>
      <c r="D147" s="6"/>
      <c r="E147" s="36"/>
    </row>
    <row r="148" spans="1:5" s="17" customFormat="1" ht="12.75">
      <c r="A148" s="3"/>
      <c r="B148" s="3" t="s">
        <v>115</v>
      </c>
      <c r="C148" s="12"/>
      <c r="D148" s="16"/>
      <c r="E148" s="36"/>
    </row>
    <row r="149" spans="1:5" s="17" customFormat="1" ht="12.75">
      <c r="A149" s="1"/>
      <c r="B149" s="1"/>
      <c r="C149" s="13"/>
      <c r="D149" s="4"/>
      <c r="E149" s="36"/>
    </row>
    <row r="150" spans="1:5" s="17" customFormat="1" ht="12.75">
      <c r="A150" s="4" t="s">
        <v>6</v>
      </c>
      <c r="B150" s="4"/>
      <c r="C150" s="14"/>
      <c r="D150" s="4"/>
      <c r="E150" s="36"/>
    </row>
    <row r="151" spans="1:5" s="17" customFormat="1" ht="12.75">
      <c r="A151" s="4" t="s">
        <v>7</v>
      </c>
      <c r="B151" s="4"/>
      <c r="C151" s="17">
        <v>203625</v>
      </c>
      <c r="D151" s="4"/>
      <c r="E151" s="36"/>
    </row>
    <row r="152" spans="1:5" s="17" customFormat="1" ht="12.75">
      <c r="A152" s="4" t="s">
        <v>8</v>
      </c>
      <c r="B152" s="4"/>
      <c r="C152" s="14"/>
      <c r="D152" s="4"/>
      <c r="E152" s="36"/>
    </row>
    <row r="153" spans="1:5" s="17" customFormat="1" ht="12.75">
      <c r="A153" s="4" t="s">
        <v>9</v>
      </c>
      <c r="B153" s="4" t="s">
        <v>10</v>
      </c>
      <c r="C153" s="14"/>
      <c r="D153" s="4"/>
      <c r="E153" s="36"/>
    </row>
    <row r="154" spans="1:5" s="17" customFormat="1" ht="12.75">
      <c r="A154" s="4"/>
      <c r="B154" s="4" t="s">
        <v>11</v>
      </c>
      <c r="C154" s="14"/>
      <c r="D154" s="4"/>
      <c r="E154" s="36"/>
    </row>
    <row r="155" spans="1:5" s="17" customFormat="1" ht="12.75">
      <c r="A155" s="4" t="s">
        <v>12</v>
      </c>
      <c r="B155" s="4"/>
      <c r="C155" s="14"/>
      <c r="D155" s="4"/>
      <c r="E155" s="36"/>
    </row>
    <row r="156" spans="1:5" s="17" customFormat="1" ht="12.75">
      <c r="A156" s="4" t="s">
        <v>13</v>
      </c>
      <c r="B156" s="4"/>
      <c r="C156" s="14"/>
      <c r="D156" s="4"/>
      <c r="E156" s="36"/>
    </row>
    <row r="157" spans="1:5" s="17" customFormat="1" ht="12.75">
      <c r="A157" s="4"/>
      <c r="B157" s="4" t="s">
        <v>10</v>
      </c>
      <c r="C157" s="14">
        <v>300000</v>
      </c>
      <c r="D157" s="4"/>
      <c r="E157" s="36"/>
    </row>
    <row r="158" spans="1:5" s="17" customFormat="1" ht="12.75">
      <c r="A158" s="4"/>
      <c r="B158" s="4" t="s">
        <v>11</v>
      </c>
      <c r="C158" s="14"/>
      <c r="D158" s="4"/>
      <c r="E158" s="36"/>
    </row>
    <row r="159" spans="1:5" s="17" customFormat="1" ht="12.75">
      <c r="A159" s="4" t="s">
        <v>14</v>
      </c>
      <c r="B159" s="4"/>
      <c r="C159" s="14"/>
      <c r="D159" s="4"/>
      <c r="E159" s="36"/>
    </row>
    <row r="160" spans="1:5" s="17" customFormat="1" ht="12.75">
      <c r="A160" s="4" t="s">
        <v>15</v>
      </c>
      <c r="B160" s="4"/>
      <c r="C160" s="14"/>
      <c r="D160" s="4"/>
      <c r="E160" s="36"/>
    </row>
    <row r="161" spans="1:5" s="17" customFormat="1" ht="12.75">
      <c r="A161" s="4" t="s">
        <v>16</v>
      </c>
      <c r="B161" s="4"/>
      <c r="C161" s="14"/>
      <c r="D161" s="4"/>
      <c r="E161" s="36"/>
    </row>
    <row r="162" spans="1:5" s="17" customFormat="1" ht="12.75">
      <c r="A162" s="4"/>
      <c r="B162" s="4" t="s">
        <v>10</v>
      </c>
      <c r="C162" s="14"/>
      <c r="D162" s="4"/>
      <c r="E162" s="36"/>
    </row>
    <row r="163" spans="1:5" s="17" customFormat="1" ht="12.75">
      <c r="A163" s="4"/>
      <c r="B163" s="4" t="s">
        <v>11</v>
      </c>
      <c r="C163" s="14"/>
      <c r="D163" s="4"/>
      <c r="E163" s="36"/>
    </row>
    <row r="164" spans="1:5" s="17" customFormat="1" ht="12.75">
      <c r="A164" s="2" t="s">
        <v>114</v>
      </c>
      <c r="B164" s="2"/>
      <c r="C164" s="7">
        <f>SUM(C150:C163)</f>
        <v>503625</v>
      </c>
      <c r="D164" s="5"/>
      <c r="E164" s="36"/>
    </row>
    <row r="165" spans="1:5" s="17" customFormat="1" ht="12.75">
      <c r="A165" s="1"/>
      <c r="B165" s="1"/>
      <c r="C165" s="13"/>
      <c r="D165" s="4"/>
      <c r="E165" s="36"/>
    </row>
    <row r="166" spans="1:5" s="17" customFormat="1" ht="12.75">
      <c r="A166" s="1"/>
      <c r="B166" s="1"/>
      <c r="C166" s="13"/>
      <c r="D166" s="4"/>
      <c r="E166" s="36"/>
    </row>
    <row r="167" spans="1:5" s="17" customFormat="1" ht="12.75">
      <c r="A167" s="25" t="s">
        <v>116</v>
      </c>
      <c r="B167" s="6"/>
      <c r="C167" s="6"/>
      <c r="D167" s="6"/>
      <c r="E167" s="36"/>
    </row>
    <row r="168" spans="1:5" s="17" customFormat="1" ht="12.75">
      <c r="A168" s="3"/>
      <c r="B168" s="3" t="s">
        <v>118</v>
      </c>
      <c r="C168" s="12"/>
      <c r="D168" s="16"/>
      <c r="E168" s="36"/>
    </row>
    <row r="169" spans="1:5" s="17" customFormat="1" ht="12.75">
      <c r="A169" s="1"/>
      <c r="B169" s="1"/>
      <c r="C169" s="13"/>
      <c r="D169" s="4"/>
      <c r="E169" s="36"/>
    </row>
    <row r="170" spans="1:5" s="17" customFormat="1" ht="12.75">
      <c r="A170" s="4" t="s">
        <v>6</v>
      </c>
      <c r="B170" s="4"/>
      <c r="C170" s="14">
        <v>313743</v>
      </c>
      <c r="D170" s="4"/>
      <c r="E170" s="36"/>
    </row>
    <row r="171" spans="1:5" s="17" customFormat="1" ht="12.75">
      <c r="A171" s="4" t="s">
        <v>7</v>
      </c>
      <c r="B171" s="4"/>
      <c r="C171" s="14">
        <v>662677</v>
      </c>
      <c r="D171" s="4"/>
      <c r="E171" s="36"/>
    </row>
    <row r="172" spans="1:5" s="17" customFormat="1" ht="12.75">
      <c r="A172" s="4" t="s">
        <v>8</v>
      </c>
      <c r="B172" s="4"/>
      <c r="C172" s="14"/>
      <c r="D172" s="4"/>
      <c r="E172" s="36"/>
    </row>
    <row r="173" spans="1:5" s="17" customFormat="1" ht="12.75">
      <c r="A173" s="4" t="s">
        <v>9</v>
      </c>
      <c r="B173" s="4" t="s">
        <v>10</v>
      </c>
      <c r="C173" s="14"/>
      <c r="D173" s="4"/>
      <c r="E173" s="36"/>
    </row>
    <row r="174" spans="1:5" s="17" customFormat="1" ht="12.75">
      <c r="A174" s="4"/>
      <c r="B174" s="4" t="s">
        <v>11</v>
      </c>
      <c r="C174" s="14"/>
      <c r="D174" s="4"/>
      <c r="E174" s="36"/>
    </row>
    <row r="175" spans="1:5" s="17" customFormat="1" ht="12.75">
      <c r="A175" s="4" t="s">
        <v>12</v>
      </c>
      <c r="B175" s="4"/>
      <c r="C175" s="14"/>
      <c r="D175" s="4"/>
      <c r="E175" s="36"/>
    </row>
    <row r="176" spans="1:5" s="17" customFormat="1" ht="12.75">
      <c r="A176" s="4" t="s">
        <v>13</v>
      </c>
      <c r="B176" s="4"/>
      <c r="C176" s="14"/>
      <c r="D176" s="4"/>
      <c r="E176" s="36"/>
    </row>
    <row r="177" spans="1:5" s="17" customFormat="1" ht="12.75">
      <c r="A177" s="4"/>
      <c r="B177" s="4" t="s">
        <v>10</v>
      </c>
      <c r="C177" s="14"/>
      <c r="D177" s="4"/>
      <c r="E177" s="36"/>
    </row>
    <row r="178" spans="1:5" s="17" customFormat="1" ht="12.75">
      <c r="A178" s="4"/>
      <c r="B178" s="4" t="s">
        <v>11</v>
      </c>
      <c r="D178" s="4"/>
      <c r="E178" s="36"/>
    </row>
    <row r="179" spans="1:5" s="17" customFormat="1" ht="12.75">
      <c r="A179" s="4" t="s">
        <v>14</v>
      </c>
      <c r="B179" s="4"/>
      <c r="C179" s="14"/>
      <c r="D179" s="4"/>
      <c r="E179" s="36"/>
    </row>
    <row r="180" spans="1:5" s="17" customFormat="1" ht="12.75">
      <c r="A180" s="4" t="s">
        <v>15</v>
      </c>
      <c r="B180" s="4"/>
      <c r="C180" s="14"/>
      <c r="D180" s="4"/>
      <c r="E180" s="36"/>
    </row>
    <row r="181" spans="1:5" s="17" customFormat="1" ht="12.75">
      <c r="A181" s="4" t="s">
        <v>16</v>
      </c>
      <c r="B181" s="4"/>
      <c r="C181" s="14"/>
      <c r="D181" s="4"/>
      <c r="E181" s="36"/>
    </row>
    <row r="182" spans="1:5" s="17" customFormat="1" ht="12.75">
      <c r="A182" s="4"/>
      <c r="B182" s="4" t="s">
        <v>10</v>
      </c>
      <c r="C182" s="14"/>
      <c r="D182" s="4"/>
      <c r="E182" s="36"/>
    </row>
    <row r="183" spans="1:5" s="17" customFormat="1" ht="12.75">
      <c r="A183" s="4"/>
      <c r="B183" s="4" t="s">
        <v>11</v>
      </c>
      <c r="C183" s="14"/>
      <c r="D183" s="4"/>
      <c r="E183" s="36"/>
    </row>
    <row r="184" spans="1:5" s="17" customFormat="1" ht="12.75">
      <c r="A184" s="2" t="s">
        <v>117</v>
      </c>
      <c r="B184" s="2"/>
      <c r="C184" s="7">
        <f>SUM(C170:C183)</f>
        <v>976420</v>
      </c>
      <c r="D184" s="5"/>
      <c r="E184" s="36"/>
    </row>
    <row r="185" spans="1:5" s="17" customFormat="1" ht="12.75">
      <c r="A185" s="1"/>
      <c r="B185" s="1"/>
      <c r="C185" s="13"/>
      <c r="D185" s="4"/>
      <c r="E185" s="36"/>
    </row>
    <row r="186" spans="1:5" s="17" customFormat="1" ht="12.75">
      <c r="A186" s="1"/>
      <c r="B186" s="1"/>
      <c r="C186" s="13"/>
      <c r="D186" s="4"/>
      <c r="E186" s="36"/>
    </row>
    <row r="187" spans="1:5" s="17" customFormat="1" ht="12.75">
      <c r="A187" s="25" t="s">
        <v>119</v>
      </c>
      <c r="B187" s="6"/>
      <c r="C187" s="6"/>
      <c r="D187" s="6"/>
      <c r="E187" s="36"/>
    </row>
    <row r="188" spans="1:5" s="17" customFormat="1" ht="12.75">
      <c r="A188" s="3"/>
      <c r="B188" s="3" t="s">
        <v>120</v>
      </c>
      <c r="C188" s="16"/>
      <c r="D188" s="16"/>
      <c r="E188" s="36"/>
    </row>
    <row r="189" spans="1:5" s="17" customFormat="1" ht="12.75">
      <c r="A189" s="4"/>
      <c r="B189" s="4"/>
      <c r="C189" s="4"/>
      <c r="D189" s="4"/>
      <c r="E189" s="36"/>
    </row>
    <row r="190" spans="1:5" s="17" customFormat="1" ht="12.75">
      <c r="A190" s="4" t="s">
        <v>6</v>
      </c>
      <c r="B190" s="4"/>
      <c r="C190" s="14"/>
      <c r="D190" s="4"/>
      <c r="E190" s="36"/>
    </row>
    <row r="191" spans="1:5" s="17" customFormat="1" ht="12.75">
      <c r="A191" s="4" t="s">
        <v>7</v>
      </c>
      <c r="B191" s="4"/>
      <c r="C191" s="14">
        <v>402705</v>
      </c>
      <c r="D191" s="4"/>
      <c r="E191" s="36"/>
    </row>
    <row r="192" spans="1:5" s="17" customFormat="1" ht="12.75">
      <c r="A192" s="4" t="s">
        <v>8</v>
      </c>
      <c r="B192" s="4"/>
      <c r="C192" s="14"/>
      <c r="D192" s="4"/>
      <c r="E192" s="36"/>
    </row>
    <row r="193" spans="1:5" s="17" customFormat="1" ht="12.75">
      <c r="A193" s="4" t="s">
        <v>9</v>
      </c>
      <c r="B193" s="4" t="s">
        <v>10</v>
      </c>
      <c r="C193" s="14"/>
      <c r="D193" s="4"/>
      <c r="E193" s="36"/>
    </row>
    <row r="194" spans="1:5" s="17" customFormat="1" ht="12.75">
      <c r="A194" s="4"/>
      <c r="B194" s="4" t="s">
        <v>11</v>
      </c>
      <c r="C194" s="14"/>
      <c r="D194" s="4"/>
      <c r="E194" s="36"/>
    </row>
    <row r="195" spans="1:5" s="17" customFormat="1" ht="12.75">
      <c r="A195" s="4" t="s">
        <v>12</v>
      </c>
      <c r="B195" s="4"/>
      <c r="C195" s="14"/>
      <c r="D195" s="4"/>
      <c r="E195" s="36"/>
    </row>
    <row r="196" spans="1:5" s="17" customFormat="1" ht="12.75">
      <c r="A196" s="4" t="s">
        <v>13</v>
      </c>
      <c r="B196" s="4"/>
      <c r="C196" s="14"/>
      <c r="D196" s="4"/>
      <c r="E196" s="36"/>
    </row>
    <row r="197" spans="1:5" s="17" customFormat="1" ht="12.75">
      <c r="A197" s="4"/>
      <c r="B197" s="4" t="s">
        <v>10</v>
      </c>
      <c r="C197" s="14"/>
      <c r="D197" s="4"/>
      <c r="E197" s="36"/>
    </row>
    <row r="198" spans="1:5" s="17" customFormat="1" ht="12.75">
      <c r="A198" s="4"/>
      <c r="B198" s="4" t="s">
        <v>11</v>
      </c>
      <c r="C198" s="14"/>
      <c r="D198" s="4"/>
      <c r="E198" s="36"/>
    </row>
    <row r="199" spans="1:5" s="17" customFormat="1" ht="12.75">
      <c r="A199" s="4" t="s">
        <v>14</v>
      </c>
      <c r="B199" s="4"/>
      <c r="C199" s="14"/>
      <c r="D199" s="4"/>
      <c r="E199" s="36"/>
    </row>
    <row r="200" spans="1:5" s="17" customFormat="1" ht="12.75">
      <c r="A200" s="4" t="s">
        <v>15</v>
      </c>
      <c r="B200" s="4"/>
      <c r="C200" s="14"/>
      <c r="D200" s="4"/>
      <c r="E200" s="36"/>
    </row>
    <row r="201" spans="1:5" s="17" customFormat="1" ht="12.75">
      <c r="A201" s="4" t="s">
        <v>16</v>
      </c>
      <c r="B201" s="4"/>
      <c r="C201" s="14"/>
      <c r="D201" s="4"/>
      <c r="E201" s="36"/>
    </row>
    <row r="202" spans="1:5" s="17" customFormat="1" ht="12.75">
      <c r="A202" s="4"/>
      <c r="B202" s="4" t="s">
        <v>10</v>
      </c>
      <c r="C202" s="14"/>
      <c r="D202" s="4"/>
      <c r="E202" s="36"/>
    </row>
    <row r="203" spans="1:5" s="17" customFormat="1" ht="12.75">
      <c r="A203" s="4"/>
      <c r="B203" s="4" t="s">
        <v>11</v>
      </c>
      <c r="C203" s="14"/>
      <c r="D203" s="4"/>
      <c r="E203" s="36"/>
    </row>
    <row r="204" spans="1:5" s="17" customFormat="1" ht="12.75">
      <c r="A204" s="2" t="s">
        <v>121</v>
      </c>
      <c r="B204" s="2"/>
      <c r="C204" s="7">
        <f>SUM(C190:C203)</f>
        <v>402705</v>
      </c>
      <c r="D204" s="5"/>
      <c r="E204" s="36"/>
    </row>
    <row r="205" spans="1:5" s="19" customFormat="1" ht="18.75">
      <c r="A205" s="25"/>
      <c r="B205" s="25"/>
      <c r="C205" s="15"/>
      <c r="D205" s="6"/>
      <c r="E205" s="38"/>
    </row>
    <row r="206" spans="1:5" s="17" customFormat="1" ht="12.75">
      <c r="A206" s="3"/>
      <c r="B206" s="3"/>
      <c r="C206" s="12"/>
      <c r="D206" s="16"/>
      <c r="E206" s="36"/>
    </row>
    <row r="207" spans="1:5" ht="18.75">
      <c r="A207" s="2"/>
      <c r="B207" s="2" t="s">
        <v>52</v>
      </c>
      <c r="C207" s="5"/>
      <c r="D207" s="5"/>
      <c r="E207" s="29"/>
    </row>
    <row r="208" spans="1:5" ht="18.75">
      <c r="A208" s="4"/>
      <c r="B208" s="4"/>
      <c r="C208" s="4"/>
      <c r="D208" s="4"/>
      <c r="E208" s="29"/>
    </row>
    <row r="209" spans="1:5" ht="18.75">
      <c r="A209" s="4" t="s">
        <v>6</v>
      </c>
      <c r="B209" s="4"/>
      <c r="C209" s="14">
        <f aca="true" t="shared" si="0" ref="C209:C222">SUM(C190,C170,C150,C130,C110,C51,C31,C11,C90,C70)</f>
        <v>539361</v>
      </c>
      <c r="D209" s="4"/>
      <c r="E209" s="29"/>
    </row>
    <row r="210" spans="1:5" s="17" customFormat="1" ht="12.75">
      <c r="A210" s="4" t="s">
        <v>7</v>
      </c>
      <c r="B210" s="4"/>
      <c r="C210" s="14">
        <f t="shared" si="0"/>
        <v>1269007</v>
      </c>
      <c r="D210" s="4"/>
      <c r="E210" s="36"/>
    </row>
    <row r="211" spans="1:5" s="17" customFormat="1" ht="12.75">
      <c r="A211" s="4" t="s">
        <v>8</v>
      </c>
      <c r="B211" s="4"/>
      <c r="C211" s="14">
        <f t="shared" si="0"/>
        <v>0</v>
      </c>
      <c r="D211" s="4"/>
      <c r="E211" s="36"/>
    </row>
    <row r="212" spans="1:5" s="17" customFormat="1" ht="12.75">
      <c r="A212" s="4" t="s">
        <v>9</v>
      </c>
      <c r="B212" s="4" t="s">
        <v>10</v>
      </c>
      <c r="C212" s="14">
        <f t="shared" si="0"/>
        <v>0</v>
      </c>
      <c r="D212" s="4"/>
      <c r="E212" s="36"/>
    </row>
    <row r="213" spans="1:5" s="17" customFormat="1" ht="12.75">
      <c r="A213" s="4"/>
      <c r="B213" s="4" t="s">
        <v>11</v>
      </c>
      <c r="C213" s="14">
        <f t="shared" si="0"/>
        <v>0</v>
      </c>
      <c r="D213" s="4"/>
      <c r="E213" s="36"/>
    </row>
    <row r="214" spans="1:5" s="17" customFormat="1" ht="12.75">
      <c r="A214" s="4" t="s">
        <v>12</v>
      </c>
      <c r="B214" s="4"/>
      <c r="C214" s="14">
        <f t="shared" si="0"/>
        <v>4445944</v>
      </c>
      <c r="D214" s="4"/>
      <c r="E214" s="36"/>
    </row>
    <row r="215" spans="1:5" s="17" customFormat="1" ht="12.75">
      <c r="A215" s="4" t="s">
        <v>13</v>
      </c>
      <c r="B215" s="4"/>
      <c r="C215" s="14">
        <f t="shared" si="0"/>
        <v>0</v>
      </c>
      <c r="D215" s="4"/>
      <c r="E215" s="36"/>
    </row>
    <row r="216" spans="1:5" s="17" customFormat="1" ht="12.75">
      <c r="A216" s="4"/>
      <c r="B216" s="4" t="s">
        <v>10</v>
      </c>
      <c r="C216" s="14">
        <f t="shared" si="0"/>
        <v>329683</v>
      </c>
      <c r="D216" s="4"/>
      <c r="E216" s="36"/>
    </row>
    <row r="217" spans="1:5" s="17" customFormat="1" ht="12.75">
      <c r="A217" s="4"/>
      <c r="B217" s="4" t="s">
        <v>11</v>
      </c>
      <c r="C217" s="14">
        <f t="shared" si="0"/>
        <v>407235</v>
      </c>
      <c r="D217" s="4"/>
      <c r="E217" s="36"/>
    </row>
    <row r="218" spans="1:5" s="17" customFormat="1" ht="12.75">
      <c r="A218" s="4" t="s">
        <v>14</v>
      </c>
      <c r="B218" s="4"/>
      <c r="C218" s="14">
        <f t="shared" si="0"/>
        <v>1532246</v>
      </c>
      <c r="D218" s="4"/>
      <c r="E218" s="36"/>
    </row>
    <row r="219" spans="1:5" s="17" customFormat="1" ht="12.75">
      <c r="A219" s="4" t="s">
        <v>15</v>
      </c>
      <c r="B219" s="4"/>
      <c r="C219" s="14">
        <f t="shared" si="0"/>
        <v>1840000</v>
      </c>
      <c r="D219" s="4"/>
      <c r="E219" s="36"/>
    </row>
    <row r="220" spans="1:5" s="17" customFormat="1" ht="12.75">
      <c r="A220" s="4" t="s">
        <v>16</v>
      </c>
      <c r="B220" s="4"/>
      <c r="C220" s="14">
        <f t="shared" si="0"/>
        <v>0</v>
      </c>
      <c r="D220" s="4"/>
      <c r="E220" s="36"/>
    </row>
    <row r="221" spans="1:5" s="17" customFormat="1" ht="12.75">
      <c r="A221" s="4"/>
      <c r="B221" s="4" t="s">
        <v>10</v>
      </c>
      <c r="C221" s="14">
        <f t="shared" si="0"/>
        <v>9803510</v>
      </c>
      <c r="D221" s="4"/>
      <c r="E221" s="36"/>
    </row>
    <row r="222" spans="1:5" s="17" customFormat="1" ht="12.75">
      <c r="A222" s="4"/>
      <c r="B222" s="4" t="s">
        <v>11</v>
      </c>
      <c r="C222" s="14">
        <f t="shared" si="0"/>
        <v>1788416</v>
      </c>
      <c r="D222" s="4"/>
      <c r="E222" s="36"/>
    </row>
    <row r="223" spans="1:5" s="17" customFormat="1" ht="12.75">
      <c r="A223" s="2" t="s">
        <v>58</v>
      </c>
      <c r="B223" s="2"/>
      <c r="C223" s="24">
        <f>SUM(C209:C222)</f>
        <v>21955402</v>
      </c>
      <c r="D223" s="5"/>
      <c r="E223" s="36"/>
    </row>
    <row r="224" spans="1:5" s="17" customFormat="1" ht="13.5" thickBot="1">
      <c r="A224" s="25"/>
      <c r="B224" s="1"/>
      <c r="C224" s="13"/>
      <c r="D224" s="6"/>
      <c r="E224" s="36"/>
    </row>
    <row r="225" spans="1:5" s="17" customFormat="1" ht="19.5" thickBot="1">
      <c r="A225" s="39" t="s">
        <v>19</v>
      </c>
      <c r="B225" s="40"/>
      <c r="C225" s="18">
        <f>SUM(C204,C184,C164,C144,C124,C65,C45,C25,C104,C84)</f>
        <v>21955402</v>
      </c>
      <c r="D225" s="41"/>
      <c r="E225" s="36"/>
    </row>
    <row r="226" s="17" customFormat="1" ht="12.75">
      <c r="E226" s="36"/>
    </row>
    <row r="227" s="17" customFormat="1" ht="12.75">
      <c r="E227" s="36"/>
    </row>
    <row r="228" s="17" customFormat="1" ht="12.75">
      <c r="E228" s="36"/>
    </row>
    <row r="229" s="17" customFormat="1" ht="12.75">
      <c r="E229" s="36"/>
    </row>
    <row r="230" s="17" customFormat="1" ht="12.75">
      <c r="E230" s="36"/>
    </row>
    <row r="231" s="17" customFormat="1" ht="12.75">
      <c r="E231" s="36"/>
    </row>
    <row r="232" s="17" customFormat="1" ht="12.75">
      <c r="E232" s="36"/>
    </row>
    <row r="233" s="17" customFormat="1" ht="12.75">
      <c r="E233" s="36"/>
    </row>
    <row r="234" s="17" customFormat="1" ht="12.75">
      <c r="E234" s="36"/>
    </row>
    <row r="235" s="17" customFormat="1" ht="12.75">
      <c r="E235" s="36"/>
    </row>
    <row r="236" spans="2:5" s="17" customFormat="1" ht="18.75">
      <c r="B236" s="19"/>
      <c r="E236" s="36"/>
    </row>
    <row r="237" spans="1:5" s="17" customFormat="1" ht="18.75">
      <c r="A237" s="19"/>
      <c r="C237" s="19"/>
      <c r="D237" s="19"/>
      <c r="E237" s="36"/>
    </row>
    <row r="238" spans="2:5" s="17" customFormat="1" ht="15.75">
      <c r="B238" s="9"/>
      <c r="D238" s="4"/>
      <c r="E238" s="36"/>
    </row>
    <row r="239" spans="1:5" s="17" customFormat="1" ht="15.75">
      <c r="A239" s="9"/>
      <c r="B239" s="9"/>
      <c r="C239" s="9"/>
      <c r="D239" s="9"/>
      <c r="E239" s="36"/>
    </row>
    <row r="240" spans="1:5" s="17" customFormat="1" ht="15.75">
      <c r="A240" s="9"/>
      <c r="B240" s="9"/>
      <c r="C240" s="9"/>
      <c r="D240" s="9"/>
      <c r="E240" s="36"/>
    </row>
    <row r="241" spans="1:5" s="17" customFormat="1" ht="15.75">
      <c r="A241" s="9"/>
      <c r="C241" s="9"/>
      <c r="D241" s="9"/>
      <c r="E241" s="36"/>
    </row>
    <row r="242" s="17" customFormat="1" ht="12.75">
      <c r="E242" s="36"/>
    </row>
    <row r="243" s="17" customFormat="1" ht="12.75">
      <c r="E243" s="36"/>
    </row>
    <row r="244" s="17" customFormat="1" ht="12.75">
      <c r="E244" s="36"/>
    </row>
    <row r="245" s="17" customFormat="1" ht="12.75">
      <c r="E245" s="36"/>
    </row>
    <row r="246" s="17" customFormat="1" ht="12.75">
      <c r="E246" s="36"/>
    </row>
    <row r="247" s="17" customFormat="1" ht="12.75">
      <c r="E247" s="36"/>
    </row>
    <row r="248" s="17" customFormat="1" ht="12.75">
      <c r="E248" s="36"/>
    </row>
    <row r="249" s="17" customFormat="1" ht="12.75">
      <c r="E249" s="36"/>
    </row>
    <row r="250" s="17" customFormat="1" ht="12.75">
      <c r="E250" s="36"/>
    </row>
    <row r="251" s="17" customFormat="1" ht="12.75">
      <c r="E251" s="36"/>
    </row>
    <row r="252" s="17" customFormat="1" ht="12.75">
      <c r="E252" s="36"/>
    </row>
    <row r="253" s="17" customFormat="1" ht="12.75">
      <c r="E253" s="36"/>
    </row>
    <row r="254" s="17" customFormat="1" ht="12.75">
      <c r="E254" s="36"/>
    </row>
    <row r="255" s="17" customFormat="1" ht="12.75">
      <c r="E255" s="36"/>
    </row>
    <row r="256" s="17" customFormat="1" ht="12.75">
      <c r="E256" s="36"/>
    </row>
    <row r="257" s="17" customFormat="1" ht="12.75">
      <c r="E257" s="36"/>
    </row>
    <row r="258" s="17" customFormat="1" ht="12.75">
      <c r="E258" s="36"/>
    </row>
    <row r="259" s="17" customFormat="1" ht="12.75">
      <c r="E259" s="36"/>
    </row>
    <row r="260" s="17" customFormat="1" ht="12.75">
      <c r="E260" s="36"/>
    </row>
    <row r="261" s="17" customFormat="1" ht="12.75">
      <c r="E261" s="36"/>
    </row>
    <row r="262" s="17" customFormat="1" ht="12.75">
      <c r="E262" s="36"/>
    </row>
    <row r="263" s="17" customFormat="1" ht="12.75">
      <c r="E263" s="36"/>
    </row>
    <row r="264" s="17" customFormat="1" ht="12.75">
      <c r="E264" s="36"/>
    </row>
    <row r="265" s="17" customFormat="1" ht="12.75">
      <c r="E265" s="36"/>
    </row>
    <row r="266" s="17" customFormat="1" ht="12.75">
      <c r="E266" s="36"/>
    </row>
    <row r="267" s="17" customFormat="1" ht="12.75">
      <c r="E267" s="36"/>
    </row>
    <row r="268" s="17" customFormat="1" ht="12.75">
      <c r="E268" s="36"/>
    </row>
    <row r="269" s="17" customFormat="1" ht="12.75">
      <c r="E269" s="36"/>
    </row>
    <row r="270" s="17" customFormat="1" ht="12.75">
      <c r="E270" s="36"/>
    </row>
    <row r="271" s="17" customFormat="1" ht="12.75">
      <c r="E271" s="36"/>
    </row>
    <row r="272" s="17" customFormat="1" ht="12.75">
      <c r="E272" s="36"/>
    </row>
    <row r="273" s="17" customFormat="1" ht="12.75">
      <c r="E273" s="36"/>
    </row>
    <row r="274" s="17" customFormat="1" ht="12.75">
      <c r="E274" s="37"/>
    </row>
    <row r="275" s="17" customFormat="1" ht="12.75">
      <c r="E275" s="37"/>
    </row>
    <row r="276" s="17" customFormat="1" ht="12.75">
      <c r="E276" s="37"/>
    </row>
    <row r="277" s="17" customFormat="1" ht="12.75">
      <c r="E277" s="37"/>
    </row>
    <row r="278" s="17" customFormat="1" ht="9" customHeight="1">
      <c r="E278" s="37"/>
    </row>
    <row r="279" s="17" customFormat="1" ht="12.75">
      <c r="E279" s="37"/>
    </row>
    <row r="280" s="17" customFormat="1" ht="12.75">
      <c r="E280" s="37"/>
    </row>
    <row r="281" s="17" customFormat="1" ht="10.5" customHeight="1">
      <c r="E281" s="37"/>
    </row>
    <row r="282" s="17" customFormat="1" ht="12.75">
      <c r="E282" s="37"/>
    </row>
    <row r="283" s="17" customFormat="1" ht="12.75">
      <c r="E283" s="37"/>
    </row>
    <row r="284" s="17" customFormat="1" ht="12.75">
      <c r="E284" s="37"/>
    </row>
    <row r="285" s="17" customFormat="1" ht="12.75">
      <c r="E285" s="37"/>
    </row>
    <row r="286" s="17" customFormat="1" ht="12.75">
      <c r="E286" s="37"/>
    </row>
    <row r="287" s="17" customFormat="1" ht="12.75">
      <c r="E287" s="37"/>
    </row>
    <row r="288" s="17" customFormat="1" ht="12.75">
      <c r="E288" s="37"/>
    </row>
    <row r="289" s="17" customFormat="1" ht="12.75">
      <c r="E289" s="37"/>
    </row>
    <row r="290" s="17" customFormat="1" ht="12.75">
      <c r="E290" s="37"/>
    </row>
    <row r="291" s="17" customFormat="1" ht="12.75">
      <c r="E291" s="37"/>
    </row>
    <row r="292" s="17" customFormat="1" ht="12.75">
      <c r="E292" s="37"/>
    </row>
    <row r="293" s="17" customFormat="1" ht="12.75">
      <c r="E293" s="36"/>
    </row>
    <row r="294" s="17" customFormat="1" ht="12.75">
      <c r="E294" s="36"/>
    </row>
    <row r="295" s="17" customFormat="1" ht="12.75">
      <c r="E295" s="36"/>
    </row>
    <row r="296" s="17" customFormat="1" ht="12.75">
      <c r="E296" s="36"/>
    </row>
    <row r="297" s="17" customFormat="1" ht="12.75">
      <c r="E297" s="36"/>
    </row>
    <row r="298" s="17" customFormat="1" ht="12.75">
      <c r="E298" s="36"/>
    </row>
    <row r="299" s="17" customFormat="1" ht="12.75">
      <c r="E299" s="36"/>
    </row>
    <row r="300" s="17" customFormat="1" ht="12.75">
      <c r="E300" s="36"/>
    </row>
    <row r="301" s="17" customFormat="1" ht="12.75">
      <c r="E301" s="36"/>
    </row>
    <row r="302" s="17" customFormat="1" ht="12.75">
      <c r="E302" s="36"/>
    </row>
    <row r="303" s="17" customFormat="1" ht="12.75">
      <c r="E303" s="36"/>
    </row>
    <row r="304" s="17" customFormat="1" ht="12.75">
      <c r="E304" s="36"/>
    </row>
    <row r="305" s="17" customFormat="1" ht="12.75">
      <c r="E305" s="36"/>
    </row>
    <row r="306" s="17" customFormat="1" ht="12.75">
      <c r="E306" s="36"/>
    </row>
    <row r="307" s="17" customFormat="1" ht="12.75">
      <c r="E307" s="36"/>
    </row>
    <row r="308" s="17" customFormat="1" ht="12.75">
      <c r="E308" s="36"/>
    </row>
    <row r="309" s="17" customFormat="1" ht="12.75">
      <c r="E309" s="36"/>
    </row>
    <row r="310" s="17" customFormat="1" ht="12.75">
      <c r="E310" s="36"/>
    </row>
    <row r="311" s="17" customFormat="1" ht="12.75">
      <c r="E311" s="36"/>
    </row>
    <row r="312" s="17" customFormat="1" ht="12.75">
      <c r="E312" s="36"/>
    </row>
    <row r="313" s="17" customFormat="1" ht="12.75">
      <c r="E313" s="36"/>
    </row>
    <row r="314" s="17" customFormat="1" ht="12.75">
      <c r="E314" s="36"/>
    </row>
    <row r="315" s="17" customFormat="1" ht="12.75">
      <c r="E315" s="36"/>
    </row>
    <row r="316" s="17" customFormat="1" ht="12.75">
      <c r="E316" s="36"/>
    </row>
    <row r="317" s="17" customFormat="1" ht="12.75">
      <c r="E317" s="36"/>
    </row>
    <row r="318" s="17" customFormat="1" ht="12.75">
      <c r="E318" s="36"/>
    </row>
    <row r="319" s="17" customFormat="1" ht="12.75">
      <c r="E319" s="36"/>
    </row>
    <row r="320" s="17" customFormat="1" ht="12.75">
      <c r="E320" s="36"/>
    </row>
    <row r="321" s="17" customFormat="1" ht="12.75">
      <c r="E321" s="36"/>
    </row>
    <row r="322" s="17" customFormat="1" ht="12.75">
      <c r="E322" s="36"/>
    </row>
    <row r="323" s="17" customFormat="1" ht="12.75">
      <c r="E323" s="36"/>
    </row>
    <row r="324" s="17" customFormat="1" ht="12.75">
      <c r="E324" s="36"/>
    </row>
    <row r="325" spans="1:5" ht="18.75">
      <c r="A325" s="17"/>
      <c r="B325" s="17"/>
      <c r="C325" s="17"/>
      <c r="D325" s="17"/>
      <c r="E325" s="29"/>
    </row>
    <row r="326" spans="1:5" ht="18.75">
      <c r="A326" s="17"/>
      <c r="B326" s="17"/>
      <c r="C326" s="17"/>
      <c r="D326" s="17"/>
      <c r="E326" s="29"/>
    </row>
    <row r="327" spans="1:5" ht="18.75">
      <c r="A327" s="17"/>
      <c r="B327" s="17"/>
      <c r="C327" s="17"/>
      <c r="D327" s="17"/>
      <c r="E327" s="29"/>
    </row>
    <row r="328" s="17" customFormat="1" ht="12.75">
      <c r="E328" s="36"/>
    </row>
    <row r="329" s="17" customFormat="1" ht="12.75">
      <c r="E329" s="36"/>
    </row>
    <row r="330" s="17" customFormat="1" ht="12.75">
      <c r="E330" s="36"/>
    </row>
    <row r="331" s="17" customFormat="1" ht="12.75">
      <c r="E331" s="36"/>
    </row>
    <row r="332" s="17" customFormat="1" ht="12.75">
      <c r="E332" s="36"/>
    </row>
    <row r="333" s="17" customFormat="1" ht="12.75">
      <c r="E333" s="36"/>
    </row>
    <row r="334" s="17" customFormat="1" ht="12.75">
      <c r="E334" s="36"/>
    </row>
    <row r="335" s="17" customFormat="1" ht="12.75">
      <c r="E335" s="36"/>
    </row>
    <row r="336" s="17" customFormat="1" ht="12.75">
      <c r="E336" s="36"/>
    </row>
    <row r="337" s="17" customFormat="1" ht="12.75">
      <c r="E337" s="36"/>
    </row>
    <row r="338" s="17" customFormat="1" ht="12.75">
      <c r="E338" s="36"/>
    </row>
    <row r="339" s="17" customFormat="1" ht="12.75">
      <c r="E339" s="36"/>
    </row>
    <row r="340" s="17" customFormat="1" ht="12.75">
      <c r="E340" s="36"/>
    </row>
    <row r="341" s="17" customFormat="1" ht="12.75">
      <c r="E341" s="36"/>
    </row>
    <row r="342" s="17" customFormat="1" ht="12.75">
      <c r="E342" s="36"/>
    </row>
    <row r="343" s="17" customFormat="1" ht="12.75">
      <c r="E343" s="36"/>
    </row>
    <row r="344" s="17" customFormat="1" ht="12.75">
      <c r="E344" s="36"/>
    </row>
    <row r="345" s="17" customFormat="1" ht="12.75">
      <c r="E345" s="36"/>
    </row>
    <row r="346" s="17" customFormat="1" ht="12.75">
      <c r="E346" s="36"/>
    </row>
    <row r="347" s="17" customFormat="1" ht="12.75">
      <c r="E347" s="36"/>
    </row>
    <row r="348" s="17" customFormat="1" ht="12.75">
      <c r="E348" s="36"/>
    </row>
    <row r="349" s="17" customFormat="1" ht="12.75">
      <c r="E349" s="36"/>
    </row>
    <row r="350" s="17" customFormat="1" ht="12.75">
      <c r="E350" s="36"/>
    </row>
    <row r="351" s="17" customFormat="1" ht="12.75">
      <c r="E351" s="36"/>
    </row>
    <row r="352" s="17" customFormat="1" ht="12.75">
      <c r="E352" s="36"/>
    </row>
    <row r="353" s="17" customFormat="1" ht="12.75">
      <c r="E353" s="36"/>
    </row>
    <row r="354" s="17" customFormat="1" ht="12.75">
      <c r="E354" s="36"/>
    </row>
    <row r="355" s="17" customFormat="1" ht="12.75">
      <c r="E355" s="36"/>
    </row>
    <row r="356" spans="2:5" s="17" customFormat="1" ht="15.75">
      <c r="B356" s="9"/>
      <c r="E356" s="36"/>
    </row>
    <row r="357" spans="1:5" s="17" customFormat="1" ht="15.75">
      <c r="A357" s="9"/>
      <c r="B357" s="9"/>
      <c r="C357" s="9"/>
      <c r="D357" s="9"/>
      <c r="E357" s="36"/>
    </row>
    <row r="358" spans="1:5" s="17" customFormat="1" ht="15.75">
      <c r="A358" s="9"/>
      <c r="B358" s="9"/>
      <c r="C358" s="9"/>
      <c r="D358" s="9"/>
      <c r="E358" s="36"/>
    </row>
    <row r="359" spans="1:5" s="17" customFormat="1" ht="15.75">
      <c r="A359" s="9"/>
      <c r="C359" s="9"/>
      <c r="D359" s="9"/>
      <c r="E359" s="36"/>
    </row>
    <row r="360" s="17" customFormat="1" ht="12.75">
      <c r="E360" s="36"/>
    </row>
    <row r="361" s="17" customFormat="1" ht="12.75">
      <c r="E361" s="36"/>
    </row>
    <row r="362" s="17" customFormat="1" ht="12.75">
      <c r="E362" s="36"/>
    </row>
    <row r="363" s="17" customFormat="1" ht="12.75">
      <c r="E363" s="36"/>
    </row>
    <row r="364" s="17" customFormat="1" ht="12.75">
      <c r="E364" s="36"/>
    </row>
    <row r="365" s="17" customFormat="1" ht="12.75">
      <c r="E365" s="36"/>
    </row>
    <row r="366" s="17" customFormat="1" ht="12.75">
      <c r="E366" s="36"/>
    </row>
    <row r="367" s="17" customFormat="1" ht="9.75" customHeight="1">
      <c r="E367" s="36"/>
    </row>
    <row r="368" s="17" customFormat="1" ht="12.75">
      <c r="E368" s="36"/>
    </row>
    <row r="369" s="17" customFormat="1" ht="12.75">
      <c r="E369" s="36"/>
    </row>
    <row r="370" s="17" customFormat="1" ht="12.75">
      <c r="E370" s="36"/>
    </row>
    <row r="371" s="17" customFormat="1" ht="12.75">
      <c r="E371" s="36"/>
    </row>
    <row r="372" s="17" customFormat="1" ht="12.75">
      <c r="E372" s="36"/>
    </row>
    <row r="373" s="17" customFormat="1" ht="12.75">
      <c r="E373" s="36"/>
    </row>
    <row r="374" s="17" customFormat="1" ht="12.75">
      <c r="E374" s="36"/>
    </row>
    <row r="375" s="17" customFormat="1" ht="12.75">
      <c r="E375" s="36"/>
    </row>
    <row r="376" s="17" customFormat="1" ht="12.75">
      <c r="E376" s="36"/>
    </row>
    <row r="377" s="17" customFormat="1" ht="12.75">
      <c r="E377" s="36"/>
    </row>
    <row r="378" s="17" customFormat="1" ht="12.75">
      <c r="E378" s="36"/>
    </row>
    <row r="379" s="17" customFormat="1" ht="12.75">
      <c r="E379" s="36"/>
    </row>
    <row r="380" s="17" customFormat="1" ht="12.75">
      <c r="E380" s="36"/>
    </row>
    <row r="381" s="17" customFormat="1" ht="12.75">
      <c r="E381" s="36"/>
    </row>
    <row r="382" s="17" customFormat="1" ht="12.75">
      <c r="E382" s="36"/>
    </row>
    <row r="383" s="17" customFormat="1" ht="12.75">
      <c r="E383" s="36"/>
    </row>
    <row r="384" s="17" customFormat="1" ht="12.75">
      <c r="E384" s="36"/>
    </row>
    <row r="385" s="17" customFormat="1" ht="12.75">
      <c r="E385" s="36"/>
    </row>
    <row r="386" s="17" customFormat="1" ht="12.75" customHeight="1">
      <c r="E386" s="36"/>
    </row>
    <row r="387" s="17" customFormat="1" ht="12.75">
      <c r="E387" s="36"/>
    </row>
    <row r="388" s="17" customFormat="1" ht="12.75">
      <c r="E388" s="36"/>
    </row>
    <row r="389" s="17" customFormat="1" ht="12.75">
      <c r="E389" s="36"/>
    </row>
    <row r="390" s="17" customFormat="1" ht="12.75">
      <c r="E390" s="36"/>
    </row>
    <row r="391" s="17" customFormat="1" ht="12.75">
      <c r="E391" s="36"/>
    </row>
    <row r="392" s="17" customFormat="1" ht="12.75">
      <c r="E392" s="36"/>
    </row>
    <row r="393" s="17" customFormat="1" ht="12.75">
      <c r="E393" s="36"/>
    </row>
    <row r="394" s="17" customFormat="1" ht="12.75">
      <c r="E394" s="36"/>
    </row>
    <row r="395" s="17" customFormat="1" ht="12.75">
      <c r="E395" s="36"/>
    </row>
    <row r="396" s="17" customFormat="1" ht="12.75">
      <c r="E396" s="36"/>
    </row>
    <row r="397" s="17" customFormat="1" ht="12.75">
      <c r="E397" s="36"/>
    </row>
    <row r="398" s="17" customFormat="1" ht="12.75">
      <c r="E398" s="36"/>
    </row>
    <row r="399" s="17" customFormat="1" ht="12.75">
      <c r="E399" s="36"/>
    </row>
    <row r="400" s="17" customFormat="1" ht="12.75">
      <c r="E400" s="36"/>
    </row>
    <row r="401" s="17" customFormat="1" ht="12.75">
      <c r="E401" s="36"/>
    </row>
    <row r="402" s="17" customFormat="1" ht="12.75">
      <c r="E402" s="36"/>
    </row>
    <row r="403" s="17" customFormat="1" ht="12.75">
      <c r="E403" s="36"/>
    </row>
    <row r="404" s="17" customFormat="1" ht="12.75">
      <c r="E404" s="36"/>
    </row>
    <row r="405" s="17" customFormat="1" ht="12.75">
      <c r="E405" s="36"/>
    </row>
    <row r="406" s="17" customFormat="1" ht="12.75">
      <c r="E406" s="36"/>
    </row>
    <row r="407" s="17" customFormat="1" ht="12.75">
      <c r="E407" s="36"/>
    </row>
    <row r="408" s="17" customFormat="1" ht="12.75">
      <c r="E408" s="36"/>
    </row>
    <row r="409" s="17" customFormat="1" ht="12.75">
      <c r="E409" s="36"/>
    </row>
    <row r="410" s="17" customFormat="1" ht="12.75">
      <c r="E410" s="36"/>
    </row>
    <row r="411" s="17" customFormat="1" ht="12.75">
      <c r="E411" s="36"/>
    </row>
    <row r="412" s="17" customFormat="1" ht="12.75">
      <c r="E412" s="36"/>
    </row>
    <row r="413" s="17" customFormat="1" ht="12.75">
      <c r="E413" s="36"/>
    </row>
    <row r="414" s="17" customFormat="1" ht="12.75">
      <c r="E414" s="36"/>
    </row>
    <row r="415" s="17" customFormat="1" ht="12.75">
      <c r="E415" s="36"/>
    </row>
    <row r="416" s="17" customFormat="1" ht="12.75">
      <c r="E416" s="36"/>
    </row>
    <row r="417" s="17" customFormat="1" ht="12.75">
      <c r="E417" s="36"/>
    </row>
    <row r="418" s="17" customFormat="1" ht="12.75">
      <c r="E418" s="36"/>
    </row>
    <row r="419" s="17" customFormat="1" ht="12.75">
      <c r="E419" s="36"/>
    </row>
    <row r="420" s="17" customFormat="1" ht="12.75">
      <c r="E420" s="36"/>
    </row>
    <row r="421" s="17" customFormat="1" ht="12.75">
      <c r="E421" s="36"/>
    </row>
    <row r="422" s="17" customFormat="1" ht="12.75">
      <c r="E422" s="36"/>
    </row>
    <row r="423" s="17" customFormat="1" ht="12.75">
      <c r="E423" s="36"/>
    </row>
    <row r="424" s="17" customFormat="1" ht="12.75">
      <c r="E424" s="36"/>
    </row>
    <row r="425" s="17" customFormat="1" ht="12.75">
      <c r="E425" s="36"/>
    </row>
    <row r="426" s="17" customFormat="1" ht="12.75">
      <c r="E426" s="36"/>
    </row>
    <row r="427" s="17" customFormat="1" ht="12.75">
      <c r="E427" s="36"/>
    </row>
    <row r="428" s="17" customFormat="1" ht="12.75">
      <c r="E428" s="36"/>
    </row>
    <row r="429" s="17" customFormat="1" ht="12.75">
      <c r="E429" s="36"/>
    </row>
    <row r="430" s="17" customFormat="1" ht="12.75">
      <c r="E430" s="36"/>
    </row>
    <row r="431" s="17" customFormat="1" ht="12.75">
      <c r="E431" s="36"/>
    </row>
    <row r="432" s="17" customFormat="1" ht="12.75">
      <c r="E432" s="36"/>
    </row>
    <row r="433" s="17" customFormat="1" ht="12.75">
      <c r="E433" s="36"/>
    </row>
    <row r="434" s="17" customFormat="1" ht="12.75">
      <c r="E434" s="36"/>
    </row>
    <row r="435" spans="1:5" ht="18.75">
      <c r="A435" s="17"/>
      <c r="B435" s="17"/>
      <c r="C435" s="17"/>
      <c r="D435" s="17"/>
      <c r="E435" s="29"/>
    </row>
    <row r="436" spans="1:5" ht="18.75">
      <c r="A436" s="17"/>
      <c r="B436" s="17"/>
      <c r="C436" s="17"/>
      <c r="D436" s="17"/>
      <c r="E436" s="29"/>
    </row>
    <row r="437" spans="1:5" ht="18.75">
      <c r="A437" s="17"/>
      <c r="B437" s="17"/>
      <c r="C437" s="17"/>
      <c r="D437" s="17"/>
      <c r="E437" s="29"/>
    </row>
    <row r="438" s="17" customFormat="1" ht="12.75">
      <c r="E438" s="36"/>
    </row>
    <row r="439" s="17" customFormat="1" ht="12.75">
      <c r="E439" s="36"/>
    </row>
    <row r="440" s="17" customFormat="1" ht="12.75">
      <c r="E440" s="36"/>
    </row>
    <row r="441" s="17" customFormat="1" ht="12.75">
      <c r="E441" s="36"/>
    </row>
    <row r="442" s="17" customFormat="1" ht="12.75">
      <c r="E442" s="36"/>
    </row>
    <row r="443" s="17" customFormat="1" ht="12.75">
      <c r="E443" s="36"/>
    </row>
    <row r="444" s="17" customFormat="1" ht="12.75">
      <c r="E444" s="36"/>
    </row>
    <row r="445" s="17" customFormat="1" ht="12.75">
      <c r="E445" s="36"/>
    </row>
    <row r="446" s="17" customFormat="1" ht="12.75">
      <c r="E446" s="36"/>
    </row>
    <row r="447" s="17" customFormat="1" ht="12.75">
      <c r="E447" s="36"/>
    </row>
    <row r="448" s="17" customFormat="1" ht="12.75">
      <c r="E448" s="36"/>
    </row>
    <row r="449" s="17" customFormat="1" ht="12.75">
      <c r="E449" s="36"/>
    </row>
    <row r="450" s="17" customFormat="1" ht="12.75">
      <c r="E450" s="36"/>
    </row>
    <row r="451" s="17" customFormat="1" ht="12.75">
      <c r="E451" s="36"/>
    </row>
    <row r="452" s="17" customFormat="1" ht="12.75">
      <c r="E452" s="36"/>
    </row>
    <row r="453" s="17" customFormat="1" ht="12.75">
      <c r="E453" s="36"/>
    </row>
    <row r="454" s="17" customFormat="1" ht="12.75">
      <c r="E454" s="36"/>
    </row>
    <row r="455" s="17" customFormat="1" ht="12.75">
      <c r="E455" s="36"/>
    </row>
    <row r="456" s="17" customFormat="1" ht="12.75">
      <c r="E456" s="36"/>
    </row>
    <row r="457" s="17" customFormat="1" ht="12.75">
      <c r="E457" s="36"/>
    </row>
    <row r="458" s="17" customFormat="1" ht="12.75">
      <c r="E458" s="36"/>
    </row>
    <row r="459" s="17" customFormat="1" ht="12.75">
      <c r="E459" s="36"/>
    </row>
    <row r="460" s="17" customFormat="1" ht="12.75">
      <c r="E460" s="36"/>
    </row>
    <row r="461" s="17" customFormat="1" ht="12.75">
      <c r="E461" s="36"/>
    </row>
    <row r="462" s="17" customFormat="1" ht="12.75">
      <c r="E462" s="36"/>
    </row>
    <row r="463" s="17" customFormat="1" ht="12.75">
      <c r="E463" s="36"/>
    </row>
    <row r="464" s="17" customFormat="1" ht="12.75">
      <c r="E464" s="36"/>
    </row>
    <row r="465" s="17" customFormat="1" ht="12.75">
      <c r="E465" s="36"/>
    </row>
    <row r="466" spans="2:5" s="17" customFormat="1" ht="15.75">
      <c r="B466" s="9"/>
      <c r="E466" s="36"/>
    </row>
    <row r="467" spans="1:5" s="17" customFormat="1" ht="15.75">
      <c r="A467" s="9"/>
      <c r="B467" s="9"/>
      <c r="C467" s="9"/>
      <c r="D467" s="9"/>
      <c r="E467" s="36"/>
    </row>
    <row r="468" spans="1:5" s="17" customFormat="1" ht="15.75">
      <c r="A468" s="9"/>
      <c r="B468" s="9"/>
      <c r="C468" s="9"/>
      <c r="D468" s="9"/>
      <c r="E468" s="36"/>
    </row>
    <row r="469" spans="1:5" s="17" customFormat="1" ht="15.75">
      <c r="A469" s="9"/>
      <c r="C469" s="9"/>
      <c r="D469" s="9"/>
      <c r="E469" s="36"/>
    </row>
    <row r="470" s="17" customFormat="1" ht="12.75">
      <c r="E470" s="36"/>
    </row>
    <row r="471" s="17" customFormat="1" ht="12.75">
      <c r="E471" s="36"/>
    </row>
    <row r="472" s="17" customFormat="1" ht="12.75">
      <c r="E472" s="36"/>
    </row>
    <row r="473" s="17" customFormat="1" ht="12.75">
      <c r="E473" s="36"/>
    </row>
    <row r="474" s="17" customFormat="1" ht="12.75">
      <c r="E474" s="36"/>
    </row>
    <row r="475" s="17" customFormat="1" ht="12.75">
      <c r="E475" s="36"/>
    </row>
    <row r="476" s="17" customFormat="1" ht="12.75">
      <c r="E476" s="36"/>
    </row>
    <row r="477" s="17" customFormat="1" ht="12.75">
      <c r="E477" s="36"/>
    </row>
    <row r="478" s="17" customFormat="1" ht="12.75">
      <c r="E478" s="36"/>
    </row>
    <row r="479" s="17" customFormat="1" ht="12.75">
      <c r="E479" s="36"/>
    </row>
    <row r="480" s="17" customFormat="1" ht="12.75">
      <c r="E480" s="36"/>
    </row>
    <row r="481" s="17" customFormat="1" ht="12.75">
      <c r="E481" s="36"/>
    </row>
    <row r="482" s="17" customFormat="1" ht="12.75">
      <c r="E482" s="36"/>
    </row>
    <row r="483" s="17" customFormat="1" ht="12.75">
      <c r="E483" s="36"/>
    </row>
    <row r="484" s="17" customFormat="1" ht="12.75">
      <c r="E484" s="36"/>
    </row>
    <row r="485" s="17" customFormat="1" ht="12.75">
      <c r="E485" s="36"/>
    </row>
    <row r="486" s="17" customFormat="1" ht="12.75">
      <c r="E486" s="36"/>
    </row>
    <row r="487" s="17" customFormat="1" ht="12.75">
      <c r="E487" s="36"/>
    </row>
    <row r="488" s="17" customFormat="1" ht="12.75">
      <c r="E488" s="36"/>
    </row>
    <row r="489" s="17" customFormat="1" ht="12.75">
      <c r="E489" s="36"/>
    </row>
    <row r="490" s="17" customFormat="1" ht="12.75">
      <c r="E490" s="36"/>
    </row>
    <row r="491" s="17" customFormat="1" ht="12.75">
      <c r="E491" s="36"/>
    </row>
    <row r="492" s="17" customFormat="1" ht="12.75">
      <c r="E492" s="36"/>
    </row>
    <row r="493" s="17" customFormat="1" ht="12.75">
      <c r="E493" s="36"/>
    </row>
    <row r="494" s="17" customFormat="1" ht="12.75">
      <c r="E494" s="36"/>
    </row>
    <row r="495" s="17" customFormat="1" ht="12.75">
      <c r="E495" s="36"/>
    </row>
    <row r="496" s="17" customFormat="1" ht="12.75">
      <c r="E496" s="36"/>
    </row>
    <row r="497" s="17" customFormat="1" ht="12.75">
      <c r="E497" s="36"/>
    </row>
    <row r="498" s="17" customFormat="1" ht="12.75">
      <c r="E498" s="36"/>
    </row>
    <row r="499" s="17" customFormat="1" ht="12.75">
      <c r="E499" s="36"/>
    </row>
    <row r="500" s="17" customFormat="1" ht="12.75">
      <c r="E500" s="36"/>
    </row>
    <row r="501" s="17" customFormat="1" ht="12.75">
      <c r="E501" s="36"/>
    </row>
    <row r="502" s="17" customFormat="1" ht="12.75">
      <c r="E502" s="36"/>
    </row>
    <row r="503" s="17" customFormat="1" ht="12.75">
      <c r="E503" s="36"/>
    </row>
    <row r="504" s="17" customFormat="1" ht="12.75">
      <c r="E504" s="36"/>
    </row>
    <row r="505" s="17" customFormat="1" ht="12.75">
      <c r="E505" s="36"/>
    </row>
    <row r="506" s="17" customFormat="1" ht="12.75">
      <c r="E506" s="36"/>
    </row>
    <row r="507" s="17" customFormat="1" ht="12.75">
      <c r="E507" s="36"/>
    </row>
    <row r="508" s="17" customFormat="1" ht="12.75">
      <c r="E508" s="36"/>
    </row>
    <row r="509" s="17" customFormat="1" ht="12.75">
      <c r="E509" s="36"/>
    </row>
    <row r="510" s="17" customFormat="1" ht="12.75">
      <c r="E510" s="36"/>
    </row>
    <row r="511" s="17" customFormat="1" ht="12.75">
      <c r="E511" s="36"/>
    </row>
    <row r="512" s="17" customFormat="1" ht="12.75">
      <c r="E512" s="36"/>
    </row>
    <row r="513" spans="2:5" s="17" customFormat="1" ht="12.75">
      <c r="B513" s="4"/>
      <c r="E513" s="36"/>
    </row>
    <row r="514" spans="3:5" s="17" customFormat="1" ht="12.75">
      <c r="C514" s="14"/>
      <c r="D514" s="4"/>
      <c r="E514" s="36"/>
    </row>
    <row r="515" s="17" customFormat="1" ht="12.75">
      <c r="E515" s="36"/>
    </row>
    <row r="516" s="17" customFormat="1" ht="12.75">
      <c r="E516" s="36"/>
    </row>
    <row r="517" s="17" customFormat="1" ht="12.75">
      <c r="E517" s="36"/>
    </row>
    <row r="518" s="17" customFormat="1" ht="12.75">
      <c r="E518" s="37"/>
    </row>
    <row r="519" s="17" customFormat="1" ht="12.75">
      <c r="E519" s="36"/>
    </row>
    <row r="520" spans="2:5" s="17" customFormat="1" ht="12.75">
      <c r="B520" s="4"/>
      <c r="E520" s="36"/>
    </row>
    <row r="521" spans="3:5" s="17" customFormat="1" ht="12.75">
      <c r="C521" s="14"/>
      <c r="D521" s="4"/>
      <c r="E521" s="36"/>
    </row>
    <row r="522" s="17" customFormat="1" ht="12.75">
      <c r="E522" s="36"/>
    </row>
    <row r="523" s="17" customFormat="1" ht="12.75">
      <c r="E523" s="36"/>
    </row>
    <row r="524" s="17" customFormat="1" ht="12.75">
      <c r="E524" s="36"/>
    </row>
    <row r="525" s="17" customFormat="1" ht="12.75">
      <c r="E525" s="36"/>
    </row>
    <row r="526" s="17" customFormat="1" ht="12.75">
      <c r="E526" s="36"/>
    </row>
    <row r="527" s="17" customFormat="1" ht="12.75">
      <c r="E527" s="36"/>
    </row>
    <row r="528" s="17" customFormat="1" ht="12.75">
      <c r="E528" s="36"/>
    </row>
    <row r="529" spans="1:5" s="19" customFormat="1" ht="18.75">
      <c r="A529" s="17"/>
      <c r="B529" s="17"/>
      <c r="C529" s="17"/>
      <c r="D529" s="17"/>
      <c r="E529" s="38"/>
    </row>
    <row r="530" spans="1:4" ht="15.75">
      <c r="A530" s="17"/>
      <c r="B530" s="17"/>
      <c r="C530" s="17"/>
      <c r="D530" s="17"/>
    </row>
    <row r="531" spans="1:4" ht="15.75">
      <c r="A531" s="17"/>
      <c r="B531" s="17"/>
      <c r="C531" s="17"/>
      <c r="D531" s="17"/>
    </row>
    <row r="532" spans="1:4" ht="15.75">
      <c r="A532" s="17"/>
      <c r="B532" s="17"/>
      <c r="C532" s="17"/>
      <c r="D532" s="17"/>
    </row>
    <row r="533" spans="1:4" ht="15.75">
      <c r="A533" s="17"/>
      <c r="B533" s="17"/>
      <c r="C533" s="17"/>
      <c r="D533" s="17"/>
    </row>
    <row r="534" spans="1:4" ht="15.75">
      <c r="A534" s="17"/>
      <c r="B534" s="17"/>
      <c r="C534" s="17"/>
      <c r="D534" s="17"/>
    </row>
    <row r="535" spans="1:4" ht="15.75">
      <c r="A535" s="17"/>
      <c r="B535" s="17"/>
      <c r="C535" s="17"/>
      <c r="D535" s="17"/>
    </row>
    <row r="536" spans="1:4" ht="15.75">
      <c r="A536" s="17"/>
      <c r="B536" s="17"/>
      <c r="C536" s="17"/>
      <c r="D536" s="17"/>
    </row>
    <row r="537" spans="1:4" ht="15.75">
      <c r="A537" s="17"/>
      <c r="B537" s="17"/>
      <c r="C537" s="17"/>
      <c r="D537" s="17"/>
    </row>
    <row r="538" spans="1:4" ht="15.75">
      <c r="A538" s="17"/>
      <c r="B538" s="17"/>
      <c r="C538" s="17"/>
      <c r="D538" s="17"/>
    </row>
    <row r="539" spans="1:4" ht="15.75">
      <c r="A539" s="17"/>
      <c r="B539" s="4"/>
      <c r="C539" s="17"/>
      <c r="D539" s="17"/>
    </row>
    <row r="540" spans="1:4" ht="15.75">
      <c r="A540" s="17"/>
      <c r="B540" s="4"/>
      <c r="C540" s="14"/>
      <c r="D540" s="4"/>
    </row>
    <row r="541" spans="1:4" ht="15.75">
      <c r="A541" s="17"/>
      <c r="B541" s="4"/>
      <c r="C541" s="14"/>
      <c r="D541" s="4"/>
    </row>
    <row r="542" spans="1:4" ht="15.75">
      <c r="A542" s="17"/>
      <c r="B542" s="4"/>
      <c r="C542" s="14"/>
      <c r="D542" s="4"/>
    </row>
    <row r="543" spans="1:4" ht="15.75">
      <c r="A543" s="17"/>
      <c r="B543" s="4"/>
      <c r="C543" s="20"/>
      <c r="D543" s="4"/>
    </row>
    <row r="544" spans="1:4" ht="15.75">
      <c r="A544" s="17"/>
      <c r="B544" s="4"/>
      <c r="C544" s="14"/>
      <c r="D544" s="4"/>
    </row>
    <row r="545" spans="1:4" ht="15.75">
      <c r="A545" s="42"/>
      <c r="B545" s="4"/>
      <c r="C545" s="14"/>
      <c r="D545" s="4"/>
    </row>
    <row r="546" spans="1:4" ht="15.75">
      <c r="A546" s="4"/>
      <c r="B546" s="4"/>
      <c r="C546" s="14"/>
      <c r="D546" s="4"/>
    </row>
    <row r="547" spans="1:4" ht="15.75">
      <c r="A547" s="17"/>
      <c r="B547" s="4"/>
      <c r="C547" s="14"/>
      <c r="D547" s="4"/>
    </row>
    <row r="548" spans="1:4" ht="15.75">
      <c r="A548" s="17"/>
      <c r="B548" s="4"/>
      <c r="C548" s="14"/>
      <c r="D548" s="4"/>
    </row>
    <row r="549" spans="1:4" ht="15.75">
      <c r="A549" s="4"/>
      <c r="B549" s="1"/>
      <c r="C549" s="14"/>
      <c r="D549" s="4"/>
    </row>
    <row r="550" spans="1:4" ht="15.75">
      <c r="A550" s="1"/>
      <c r="B550" s="4"/>
      <c r="C550" s="13"/>
      <c r="D550" s="4"/>
    </row>
    <row r="551" spans="1:4" ht="15.75">
      <c r="A551" s="4"/>
      <c r="B551" s="17"/>
      <c r="C551" s="14"/>
      <c r="D551" s="4"/>
    </row>
    <row r="552" spans="1:4" ht="15.75">
      <c r="A552" s="17"/>
      <c r="B552" s="17"/>
      <c r="C552" s="17"/>
      <c r="D552" s="17"/>
    </row>
    <row r="553" spans="1:4" ht="15.75">
      <c r="A553" s="17"/>
      <c r="B553" s="17"/>
      <c r="C553" s="17"/>
      <c r="D553" s="17"/>
    </row>
    <row r="554" spans="1:4" ht="15.75">
      <c r="A554" s="17"/>
      <c r="B554" s="17"/>
      <c r="C554" s="17"/>
      <c r="D554" s="17"/>
    </row>
    <row r="555" spans="1:4" ht="15.75">
      <c r="A555" s="17"/>
      <c r="B555" s="17"/>
      <c r="C555" s="17"/>
      <c r="D555" s="17"/>
    </row>
    <row r="556" spans="1:4" ht="15.75">
      <c r="A556" s="17"/>
      <c r="B556" s="17"/>
      <c r="C556" s="17"/>
      <c r="D556" s="17"/>
    </row>
    <row r="557" spans="1:4" ht="15.75">
      <c r="A557" s="17"/>
      <c r="B557" s="17"/>
      <c r="C557" s="17"/>
      <c r="D557" s="17"/>
    </row>
    <row r="558" spans="1:4" ht="15.75">
      <c r="A558" s="17"/>
      <c r="B558" s="17"/>
      <c r="C558" s="17"/>
      <c r="D558" s="17"/>
    </row>
    <row r="559" spans="1:4" ht="15.75">
      <c r="A559" s="17"/>
      <c r="B559" s="17"/>
      <c r="C559" s="17"/>
      <c r="D559" s="17"/>
    </row>
    <row r="560" spans="1:4" ht="18.75">
      <c r="A560" s="17"/>
      <c r="B560" s="19"/>
      <c r="C560" s="17"/>
      <c r="D560" s="17"/>
    </row>
    <row r="561" spans="1:4" ht="18.75">
      <c r="A561" s="19"/>
      <c r="C561" s="19"/>
      <c r="D561" s="19"/>
    </row>
    <row r="570" ht="15.75">
      <c r="B570" s="22"/>
    </row>
    <row r="571" spans="1:4" ht="15.75">
      <c r="A571" s="22"/>
      <c r="B571" s="22"/>
      <c r="C571" s="21"/>
      <c r="D571" s="22"/>
    </row>
    <row r="572" spans="1:4" ht="15.75">
      <c r="A572" s="22"/>
      <c r="B572" s="22"/>
      <c r="C572" s="21"/>
      <c r="D572" s="22"/>
    </row>
    <row r="573" spans="1:4" ht="15.75">
      <c r="A573" s="22"/>
      <c r="B573" s="22"/>
      <c r="C573" s="21"/>
      <c r="D573" s="22"/>
    </row>
    <row r="574" spans="1:4" ht="15.75">
      <c r="A574" s="22"/>
      <c r="B574" s="22"/>
      <c r="C574" s="22"/>
      <c r="D574" s="22"/>
    </row>
    <row r="575" spans="1:4" ht="15.75">
      <c r="A575" s="22"/>
      <c r="B575" s="22"/>
      <c r="C575" s="21"/>
      <c r="D575" s="22"/>
    </row>
    <row r="576" spans="1:4" ht="15.75">
      <c r="A576" s="22"/>
      <c r="B576" s="22"/>
      <c r="C576" s="21"/>
      <c r="D576" s="22"/>
    </row>
    <row r="577" spans="1:4" ht="15.75">
      <c r="A577" s="22"/>
      <c r="B577" s="22"/>
      <c r="C577" s="21"/>
      <c r="D577" s="22"/>
    </row>
    <row r="578" spans="1:4" ht="15.75">
      <c r="A578" s="22"/>
      <c r="B578" s="22"/>
      <c r="C578" s="21"/>
      <c r="D578" s="22"/>
    </row>
    <row r="579" spans="1:4" ht="15.75">
      <c r="A579" s="22"/>
      <c r="B579" s="22"/>
      <c r="C579" s="21"/>
      <c r="D579" s="22"/>
    </row>
    <row r="580" spans="1:4" ht="15.75">
      <c r="A580" s="22"/>
      <c r="B580" s="22"/>
      <c r="C580" s="21"/>
      <c r="D580" s="22"/>
    </row>
    <row r="581" spans="1:4" ht="15.75">
      <c r="A581" s="22"/>
      <c r="B581" s="22"/>
      <c r="C581" s="21"/>
      <c r="D581" s="22"/>
    </row>
    <row r="582" spans="1:4" ht="15.75">
      <c r="A582" s="22"/>
      <c r="B582" s="22"/>
      <c r="C582" s="21"/>
      <c r="D582" s="22"/>
    </row>
    <row r="583" spans="1:4" ht="15.75">
      <c r="A583" s="22"/>
      <c r="B583" s="22"/>
      <c r="C583" s="21"/>
      <c r="D583" s="22"/>
    </row>
    <row r="584" spans="1:4" ht="15.75">
      <c r="A584" s="22"/>
      <c r="B584" s="22"/>
      <c r="C584" s="21"/>
      <c r="D584" s="22"/>
    </row>
    <row r="585" spans="1:4" ht="15.75">
      <c r="A585" s="22"/>
      <c r="B585" s="22"/>
      <c r="C585" s="21"/>
      <c r="D585" s="22"/>
    </row>
    <row r="586" spans="1:4" ht="15.75">
      <c r="A586" s="22"/>
      <c r="B586" s="22"/>
      <c r="C586" s="21"/>
      <c r="D586" s="22"/>
    </row>
    <row r="587" spans="1:4" ht="15.75">
      <c r="A587" s="22"/>
      <c r="B587" s="22"/>
      <c r="C587" s="21"/>
      <c r="D587" s="22"/>
    </row>
    <row r="588" spans="1:4" ht="15.75">
      <c r="A588" s="22"/>
      <c r="B588" s="22"/>
      <c r="C588" s="21"/>
      <c r="D588" s="22"/>
    </row>
    <row r="589" spans="1:4" ht="15.75">
      <c r="A589" s="22"/>
      <c r="B589" s="22"/>
      <c r="C589" s="21"/>
      <c r="D589" s="22"/>
    </row>
    <row r="590" spans="1:4" ht="15.75">
      <c r="A590" s="22"/>
      <c r="B590" s="22"/>
      <c r="C590" s="21"/>
      <c r="D590" s="22"/>
    </row>
    <row r="591" spans="1:4" ht="15.75">
      <c r="A591" s="22"/>
      <c r="B591" s="22"/>
      <c r="C591" s="21"/>
      <c r="D591" s="22"/>
    </row>
    <row r="592" spans="1:4" ht="15.75">
      <c r="A592" s="22"/>
      <c r="B592" s="22"/>
      <c r="C592" s="21"/>
      <c r="D592" s="22"/>
    </row>
    <row r="593" spans="1:4" ht="15.75">
      <c r="A593" s="22"/>
      <c r="B593" s="22"/>
      <c r="C593" s="21"/>
      <c r="D593" s="22"/>
    </row>
    <row r="594" spans="1:4" ht="15.75">
      <c r="A594" s="22"/>
      <c r="B594" s="22"/>
      <c r="C594" s="21"/>
      <c r="D594" s="22"/>
    </row>
    <row r="595" spans="1:4" ht="15.75">
      <c r="A595" s="22"/>
      <c r="B595" s="22"/>
      <c r="C595" s="21"/>
      <c r="D595" s="22"/>
    </row>
    <row r="596" spans="1:4" ht="15.75">
      <c r="A596" s="22"/>
      <c r="B596" s="22"/>
      <c r="C596" s="21"/>
      <c r="D596" s="22"/>
    </row>
    <row r="597" spans="1:4" ht="15.75">
      <c r="A597" s="22"/>
      <c r="B597" s="22"/>
      <c r="C597" s="21"/>
      <c r="D597" s="22"/>
    </row>
    <row r="598" spans="1:4" ht="15.75">
      <c r="A598" s="22"/>
      <c r="B598" s="22"/>
      <c r="C598" s="21"/>
      <c r="D598" s="22"/>
    </row>
    <row r="599" spans="1:4" ht="15.75">
      <c r="A599" s="22"/>
      <c r="B599" s="22"/>
      <c r="C599" s="21"/>
      <c r="D599" s="22"/>
    </row>
    <row r="600" spans="1:4" ht="15.75">
      <c r="A600" s="22"/>
      <c r="B600" s="22"/>
      <c r="C600" s="21"/>
      <c r="D600" s="22"/>
    </row>
    <row r="601" spans="1:4" ht="15.75">
      <c r="A601" s="22"/>
      <c r="B601" s="22"/>
      <c r="C601" s="21"/>
      <c r="D601" s="22"/>
    </row>
    <row r="602" spans="1:4" ht="15.75">
      <c r="A602" s="22"/>
      <c r="B602" s="22"/>
      <c r="C602" s="21"/>
      <c r="D602" s="22"/>
    </row>
    <row r="603" spans="1:4" ht="15.75">
      <c r="A603" s="22"/>
      <c r="B603" s="22"/>
      <c r="C603" s="21"/>
      <c r="D603" s="22"/>
    </row>
    <row r="604" spans="1:4" ht="15.75">
      <c r="A604" s="22"/>
      <c r="B604" s="22"/>
      <c r="C604" s="21"/>
      <c r="D604" s="22"/>
    </row>
    <row r="605" spans="1:4" ht="15.75">
      <c r="A605" s="22"/>
      <c r="B605" s="22"/>
      <c r="C605" s="21"/>
      <c r="D605" s="22"/>
    </row>
    <row r="606" spans="1:4" ht="15.75">
      <c r="A606" s="22"/>
      <c r="B606" s="22"/>
      <c r="C606" s="21"/>
      <c r="D606" s="22"/>
    </row>
    <row r="607" spans="1:4" ht="15.75">
      <c r="A607" s="22"/>
      <c r="B607" s="22"/>
      <c r="C607" s="21"/>
      <c r="D607" s="22"/>
    </row>
    <row r="608" spans="1:4" ht="15.75">
      <c r="A608" s="22"/>
      <c r="B608" s="22"/>
      <c r="C608" s="21"/>
      <c r="D608" s="22"/>
    </row>
    <row r="609" spans="1:4" ht="15.75">
      <c r="A609" s="22"/>
      <c r="B609" s="22"/>
      <c r="C609" s="21"/>
      <c r="D609" s="22"/>
    </row>
    <row r="610" spans="1:4" ht="15.75">
      <c r="A610" s="22"/>
      <c r="B610" s="22"/>
      <c r="C610" s="21"/>
      <c r="D610" s="22"/>
    </row>
    <row r="611" spans="1:4" ht="15.75">
      <c r="A611" s="22"/>
      <c r="B611" s="22"/>
      <c r="C611" s="21"/>
      <c r="D611" s="22"/>
    </row>
    <row r="612" spans="1:4" ht="15.75">
      <c r="A612" s="22"/>
      <c r="B612" s="22"/>
      <c r="C612" s="21"/>
      <c r="D612" s="22"/>
    </row>
    <row r="613" spans="1:4" ht="15.75">
      <c r="A613" s="22"/>
      <c r="B613" s="22"/>
      <c r="C613" s="21"/>
      <c r="D613" s="22"/>
    </row>
    <row r="614" spans="1:4" ht="15.75">
      <c r="A614" s="22"/>
      <c r="B614" s="22"/>
      <c r="C614" s="21"/>
      <c r="D614" s="22"/>
    </row>
    <row r="615" spans="1:4" ht="15.75">
      <c r="A615" s="22"/>
      <c r="B615" s="22"/>
      <c r="C615" s="21"/>
      <c r="D615" s="22"/>
    </row>
    <row r="616" spans="1:4" ht="15.75">
      <c r="A616" s="22"/>
      <c r="B616" s="22"/>
      <c r="C616" s="21"/>
      <c r="D616" s="22"/>
    </row>
    <row r="617" spans="1:4" ht="15.75">
      <c r="A617" s="22"/>
      <c r="B617" s="22"/>
      <c r="C617" s="21"/>
      <c r="D617" s="22"/>
    </row>
    <row r="618" spans="1:4" ht="15.75">
      <c r="A618" s="22"/>
      <c r="B618" s="22"/>
      <c r="C618" s="21"/>
      <c r="D618" s="22"/>
    </row>
    <row r="619" spans="1:4" ht="15.75">
      <c r="A619" s="22"/>
      <c r="B619" s="22"/>
      <c r="C619" s="21"/>
      <c r="D619" s="22"/>
    </row>
    <row r="620" spans="1:4" ht="15.75">
      <c r="A620" s="22"/>
      <c r="B620" s="22"/>
      <c r="C620" s="21"/>
      <c r="D620" s="22"/>
    </row>
    <row r="621" spans="1:4" ht="15.75">
      <c r="A621" s="22"/>
      <c r="B621" s="22"/>
      <c r="C621" s="21"/>
      <c r="D621" s="22"/>
    </row>
    <row r="622" spans="1:4" ht="15.75">
      <c r="A622" s="22"/>
      <c r="B622" s="22"/>
      <c r="C622" s="21"/>
      <c r="D622" s="22"/>
    </row>
    <row r="623" spans="1:4" ht="15.75">
      <c r="A623" s="22"/>
      <c r="B623" s="22"/>
      <c r="C623" s="21"/>
      <c r="D623" s="22"/>
    </row>
    <row r="624" spans="1:4" ht="15.75">
      <c r="A624" s="22"/>
      <c r="B624" s="22"/>
      <c r="C624" s="21"/>
      <c r="D624" s="22"/>
    </row>
    <row r="625" spans="1:4" ht="15.75">
      <c r="A625" s="22"/>
      <c r="B625" s="22"/>
      <c r="C625" s="21"/>
      <c r="D625" s="22"/>
    </row>
    <row r="626" spans="1:4" ht="15.75">
      <c r="A626" s="22"/>
      <c r="B626" s="22"/>
      <c r="C626" s="21"/>
      <c r="D626" s="22"/>
    </row>
    <row r="627" spans="1:4" ht="15.75">
      <c r="A627" s="22"/>
      <c r="B627" s="22"/>
      <c r="C627" s="21"/>
      <c r="D627" s="22"/>
    </row>
    <row r="628" spans="1:4" ht="15.75">
      <c r="A628" s="22"/>
      <c r="B628" s="22"/>
      <c r="C628" s="21"/>
      <c r="D628" s="22"/>
    </row>
    <row r="629" spans="1:4" ht="15.75">
      <c r="A629" s="22"/>
      <c r="B629" s="22"/>
      <c r="C629" s="21"/>
      <c r="D629" s="22"/>
    </row>
    <row r="630" spans="1:4" ht="15.75">
      <c r="A630" s="22"/>
      <c r="B630" s="22"/>
      <c r="C630" s="21"/>
      <c r="D630" s="22"/>
    </row>
    <row r="631" spans="1:4" ht="15.75">
      <c r="A631" s="22"/>
      <c r="B631" s="22"/>
      <c r="C631" s="21"/>
      <c r="D631" s="22"/>
    </row>
    <row r="632" spans="1:4" ht="15.75">
      <c r="A632" s="22"/>
      <c r="B632" s="22"/>
      <c r="C632" s="21"/>
      <c r="D632" s="22"/>
    </row>
    <row r="633" spans="1:4" ht="15.75">
      <c r="A633" s="22"/>
      <c r="B633" s="22"/>
      <c r="C633" s="21"/>
      <c r="D633" s="22"/>
    </row>
    <row r="634" spans="1:4" ht="15.75">
      <c r="A634" s="22"/>
      <c r="B634" s="22"/>
      <c r="C634" s="21"/>
      <c r="D634" s="22"/>
    </row>
    <row r="635" spans="1:4" ht="15.75">
      <c r="A635" s="22"/>
      <c r="B635" s="22"/>
      <c r="C635" s="21"/>
      <c r="D635" s="22"/>
    </row>
    <row r="636" spans="1:4" ht="15.75">
      <c r="A636" s="22"/>
      <c r="B636" s="22"/>
      <c r="C636" s="21"/>
      <c r="D636" s="22"/>
    </row>
    <row r="637" spans="1:4" ht="15.75">
      <c r="A637" s="22"/>
      <c r="B637" s="22"/>
      <c r="C637" s="21"/>
      <c r="D637" s="22"/>
    </row>
    <row r="638" spans="1:4" ht="15.75">
      <c r="A638" s="22"/>
      <c r="B638" s="22"/>
      <c r="C638" s="21"/>
      <c r="D638" s="22"/>
    </row>
    <row r="639" spans="1:4" ht="15.75">
      <c r="A639" s="22"/>
      <c r="B639" s="22"/>
      <c r="C639" s="21"/>
      <c r="D639" s="22"/>
    </row>
    <row r="640" spans="1:4" ht="15.75">
      <c r="A640" s="22"/>
      <c r="B640" s="22"/>
      <c r="C640" s="21"/>
      <c r="D640" s="22"/>
    </row>
    <row r="641" spans="1:4" ht="15.75">
      <c r="A641" s="22"/>
      <c r="B641" s="22"/>
      <c r="C641" s="21"/>
      <c r="D641" s="22"/>
    </row>
    <row r="642" spans="1:4" ht="15.75">
      <c r="A642" s="22"/>
      <c r="B642" s="22"/>
      <c r="C642" s="21"/>
      <c r="D642" s="22"/>
    </row>
    <row r="643" spans="1:4" ht="15.75">
      <c r="A643" s="22"/>
      <c r="B643" s="22"/>
      <c r="C643" s="21"/>
      <c r="D643" s="22"/>
    </row>
    <row r="644" spans="1:4" ht="15.75">
      <c r="A644" s="22"/>
      <c r="B644" s="22"/>
      <c r="C644" s="21"/>
      <c r="D644" s="22"/>
    </row>
    <row r="645" spans="1:4" ht="15.75">
      <c r="A645" s="22"/>
      <c r="B645" s="22"/>
      <c r="C645" s="21"/>
      <c r="D645" s="22"/>
    </row>
    <row r="646" spans="1:4" ht="15.75">
      <c r="A646" s="22"/>
      <c r="B646" s="22"/>
      <c r="C646" s="21"/>
      <c r="D646" s="22"/>
    </row>
    <row r="647" spans="1:4" ht="15.75">
      <c r="A647" s="22"/>
      <c r="B647" s="22"/>
      <c r="C647" s="21"/>
      <c r="D647" s="22"/>
    </row>
    <row r="648" spans="1:4" ht="15.75">
      <c r="A648" s="22"/>
      <c r="B648" s="22"/>
      <c r="C648" s="21"/>
      <c r="D648" s="22"/>
    </row>
    <row r="649" spans="1:4" ht="15.75">
      <c r="A649" s="22"/>
      <c r="B649" s="22"/>
      <c r="C649" s="21"/>
      <c r="D649" s="22"/>
    </row>
    <row r="650" spans="1:4" ht="15.75">
      <c r="A650" s="22"/>
      <c r="B650" s="22"/>
      <c r="C650" s="21"/>
      <c r="D650" s="22"/>
    </row>
    <row r="651" spans="1:4" ht="15.75">
      <c r="A651" s="22"/>
      <c r="B651" s="22"/>
      <c r="C651" s="21"/>
      <c r="D651" s="22"/>
    </row>
    <row r="652" spans="1:4" ht="15.75">
      <c r="A652" s="22"/>
      <c r="B652" s="22"/>
      <c r="C652" s="21"/>
      <c r="D652" s="22"/>
    </row>
    <row r="653" spans="1:4" ht="15.75">
      <c r="A653" s="22"/>
      <c r="B653" s="22"/>
      <c r="C653" s="21"/>
      <c r="D653" s="22"/>
    </row>
    <row r="654" spans="1:4" ht="15.75">
      <c r="A654" s="22"/>
      <c r="B654" s="22"/>
      <c r="C654" s="21"/>
      <c r="D654" s="22"/>
    </row>
    <row r="655" spans="1:4" ht="15.75">
      <c r="A655" s="22"/>
      <c r="B655" s="22"/>
      <c r="C655" s="21"/>
      <c r="D655" s="22"/>
    </row>
    <row r="656" spans="1:4" ht="15.75">
      <c r="A656" s="22"/>
      <c r="B656" s="22"/>
      <c r="C656" s="21"/>
      <c r="D656" s="22"/>
    </row>
    <row r="657" spans="1:4" ht="15.75">
      <c r="A657" s="22"/>
      <c r="B657" s="22"/>
      <c r="C657" s="21"/>
      <c r="D657" s="22"/>
    </row>
    <row r="658" spans="1:4" ht="15.75">
      <c r="A658" s="22"/>
      <c r="B658" s="22"/>
      <c r="C658" s="21"/>
      <c r="D658" s="22"/>
    </row>
    <row r="659" spans="1:4" ht="15.75">
      <c r="A659" s="22"/>
      <c r="B659" s="22"/>
      <c r="C659" s="21"/>
      <c r="D659" s="22"/>
    </row>
    <row r="660" spans="1:4" ht="15.75">
      <c r="A660" s="22"/>
      <c r="B660" s="22"/>
      <c r="C660" s="21"/>
      <c r="D660" s="22"/>
    </row>
    <row r="661" spans="1:4" ht="15.75">
      <c r="A661" s="22"/>
      <c r="B661" s="22"/>
      <c r="C661" s="21"/>
      <c r="D661" s="22"/>
    </row>
    <row r="662" spans="1:4" ht="15.75">
      <c r="A662" s="22"/>
      <c r="B662" s="22"/>
      <c r="C662" s="21"/>
      <c r="D662" s="22"/>
    </row>
    <row r="663" spans="1:4" ht="15.75">
      <c r="A663" s="22"/>
      <c r="B663" s="22"/>
      <c r="C663" s="21"/>
      <c r="D663" s="22"/>
    </row>
    <row r="664" spans="1:4" ht="15.75">
      <c r="A664" s="22"/>
      <c r="B664" s="22"/>
      <c r="C664" s="21"/>
      <c r="D664" s="22"/>
    </row>
    <row r="665" spans="1:4" ht="15.75">
      <c r="A665" s="22"/>
      <c r="B665" s="22"/>
      <c r="C665" s="21"/>
      <c r="D665" s="22"/>
    </row>
    <row r="666" spans="1:4" ht="15.75">
      <c r="A666" s="22"/>
      <c r="B666" s="22"/>
      <c r="C666" s="21"/>
      <c r="D666" s="22"/>
    </row>
    <row r="667" spans="1:4" ht="15.75">
      <c r="A667" s="22"/>
      <c r="B667" s="22"/>
      <c r="C667" s="21"/>
      <c r="D667" s="22"/>
    </row>
    <row r="668" spans="1:4" ht="15.75">
      <c r="A668" s="22"/>
      <c r="B668" s="22"/>
      <c r="C668" s="21"/>
      <c r="D668" s="22"/>
    </row>
    <row r="669" spans="1:4" ht="15.75">
      <c r="A669" s="22"/>
      <c r="B669" s="22"/>
      <c r="C669" s="21"/>
      <c r="D669" s="22"/>
    </row>
    <row r="670" spans="1:4" ht="15.75">
      <c r="A670" s="22"/>
      <c r="B670" s="22"/>
      <c r="C670" s="21"/>
      <c r="D670" s="22"/>
    </row>
    <row r="671" spans="1:4" ht="15.75">
      <c r="A671" s="22"/>
      <c r="B671" s="22"/>
      <c r="C671" s="21"/>
      <c r="D671" s="22"/>
    </row>
    <row r="672" spans="1:4" ht="15.75">
      <c r="A672" s="22"/>
      <c r="B672" s="22"/>
      <c r="C672" s="21"/>
      <c r="D672" s="22"/>
    </row>
    <row r="673" spans="1:4" ht="15.75">
      <c r="A673" s="22"/>
      <c r="B673" s="22"/>
      <c r="C673" s="21"/>
      <c r="D673" s="22"/>
    </row>
    <row r="674" spans="1:4" ht="15.75">
      <c r="A674" s="22"/>
      <c r="B674" s="22"/>
      <c r="C674" s="21"/>
      <c r="D674" s="22"/>
    </row>
    <row r="675" spans="1:4" ht="15.75">
      <c r="A675" s="22"/>
      <c r="B675" s="22"/>
      <c r="C675" s="21"/>
      <c r="D675" s="22"/>
    </row>
    <row r="676" spans="1:4" ht="15.75">
      <c r="A676" s="22"/>
      <c r="B676" s="22"/>
      <c r="C676" s="21"/>
      <c r="D676" s="22"/>
    </row>
    <row r="677" spans="1:4" ht="15.75">
      <c r="A677" s="22"/>
      <c r="B677" s="22"/>
      <c r="C677" s="21"/>
      <c r="D677" s="22"/>
    </row>
    <row r="678" spans="1:4" ht="15.75">
      <c r="A678" s="22"/>
      <c r="B678" s="22"/>
      <c r="C678" s="21"/>
      <c r="D678" s="22"/>
    </row>
    <row r="679" spans="1:4" ht="15.75">
      <c r="A679" s="22"/>
      <c r="B679" s="22"/>
      <c r="C679" s="21"/>
      <c r="D679" s="22"/>
    </row>
    <row r="680" spans="1:4" ht="15.75">
      <c r="A680" s="22"/>
      <c r="B680" s="22"/>
      <c r="C680" s="21"/>
      <c r="D680" s="22"/>
    </row>
    <row r="681" spans="1:4" ht="15.75">
      <c r="A681" s="22"/>
      <c r="B681" s="22"/>
      <c r="C681" s="21"/>
      <c r="D681" s="22"/>
    </row>
    <row r="682" spans="1:4" ht="15.75">
      <c r="A682" s="22"/>
      <c r="B682" s="22"/>
      <c r="C682" s="21"/>
      <c r="D682" s="22"/>
    </row>
    <row r="683" spans="1:4" ht="15.75">
      <c r="A683" s="22"/>
      <c r="B683" s="22"/>
      <c r="C683" s="21"/>
      <c r="D683" s="22"/>
    </row>
    <row r="684" spans="1:4" ht="15.75">
      <c r="A684" s="22"/>
      <c r="B684" s="22"/>
      <c r="C684" s="21"/>
      <c r="D684" s="22"/>
    </row>
    <row r="685" spans="1:4" ht="15.75">
      <c r="A685" s="22"/>
      <c r="B685" s="22"/>
      <c r="C685" s="21"/>
      <c r="D685" s="22"/>
    </row>
    <row r="686" spans="1:4" ht="15.75">
      <c r="A686" s="22"/>
      <c r="B686" s="22"/>
      <c r="C686" s="21"/>
      <c r="D686" s="22"/>
    </row>
    <row r="687" spans="1:4" ht="15.75">
      <c r="A687" s="22"/>
      <c r="B687" s="22"/>
      <c r="C687" s="21"/>
      <c r="D687" s="22"/>
    </row>
    <row r="688" spans="1:4" ht="15.75">
      <c r="A688" s="22"/>
      <c r="B688" s="22"/>
      <c r="C688" s="21"/>
      <c r="D688" s="22"/>
    </row>
    <row r="689" spans="1:4" ht="15.75">
      <c r="A689" s="22"/>
      <c r="B689" s="22"/>
      <c r="C689" s="21"/>
      <c r="D689" s="22"/>
    </row>
    <row r="690" spans="1:4" ht="15.75">
      <c r="A690" s="22"/>
      <c r="B690" s="22"/>
      <c r="C690" s="21"/>
      <c r="D690" s="22"/>
    </row>
    <row r="691" spans="1:4" ht="15.75">
      <c r="A691" s="22"/>
      <c r="B691" s="22"/>
      <c r="C691" s="21"/>
      <c r="D691" s="22"/>
    </row>
    <row r="692" spans="1:4" ht="15.75">
      <c r="A692" s="22"/>
      <c r="B692" s="22"/>
      <c r="C692" s="21"/>
      <c r="D692" s="22"/>
    </row>
    <row r="693" spans="1:4" ht="15.75">
      <c r="A693" s="22"/>
      <c r="B693" s="22"/>
      <c r="C693" s="21"/>
      <c r="D693" s="22"/>
    </row>
    <row r="694" spans="1:4" ht="15.75">
      <c r="A694" s="22"/>
      <c r="B694" s="22"/>
      <c r="C694" s="21"/>
      <c r="D694" s="22"/>
    </row>
    <row r="695" spans="1:4" ht="15.75">
      <c r="A695" s="22"/>
      <c r="B695" s="22"/>
      <c r="C695" s="21"/>
      <c r="D695" s="22"/>
    </row>
    <row r="696" spans="1:4" ht="15.75">
      <c r="A696" s="22"/>
      <c r="B696" s="22"/>
      <c r="C696" s="21"/>
      <c r="D696" s="22"/>
    </row>
    <row r="697" spans="1:4" ht="15.75">
      <c r="A697" s="22"/>
      <c r="B697" s="22"/>
      <c r="C697" s="21"/>
      <c r="D697" s="22"/>
    </row>
    <row r="698" spans="1:4" ht="15.75">
      <c r="A698" s="22"/>
      <c r="B698" s="22"/>
      <c r="C698" s="21"/>
      <c r="D698" s="22"/>
    </row>
    <row r="699" spans="1:4" ht="15.75">
      <c r="A699" s="22"/>
      <c r="B699" s="22"/>
      <c r="C699" s="21"/>
      <c r="D699" s="22"/>
    </row>
    <row r="700" spans="1:4" ht="15.75">
      <c r="A700" s="22"/>
      <c r="B700" s="22"/>
      <c r="C700" s="21"/>
      <c r="D700" s="22"/>
    </row>
    <row r="701" spans="1:4" ht="15.75">
      <c r="A701" s="22"/>
      <c r="B701" s="22"/>
      <c r="C701" s="21"/>
      <c r="D701" s="22"/>
    </row>
    <row r="702" spans="1:4" ht="15.75">
      <c r="A702" s="22"/>
      <c r="B702" s="22"/>
      <c r="C702" s="21"/>
      <c r="D702" s="22"/>
    </row>
    <row r="703" spans="1:4" ht="15.75">
      <c r="A703" s="22"/>
      <c r="B703" s="22"/>
      <c r="C703" s="21"/>
      <c r="D703" s="22"/>
    </row>
    <row r="704" spans="1:4" ht="15.75">
      <c r="A704" s="22"/>
      <c r="B704" s="22"/>
      <c r="C704" s="21"/>
      <c r="D704" s="22"/>
    </row>
    <row r="705" spans="1:4" ht="15.75">
      <c r="A705" s="22"/>
      <c r="B705" s="22"/>
      <c r="C705" s="21"/>
      <c r="D705" s="22"/>
    </row>
    <row r="706" spans="1:4" ht="15.75">
      <c r="A706" s="22"/>
      <c r="B706" s="22"/>
      <c r="C706" s="21"/>
      <c r="D706" s="22"/>
    </row>
    <row r="707" spans="1:4" ht="15.75">
      <c r="A707" s="22"/>
      <c r="B707" s="22"/>
      <c r="C707" s="21"/>
      <c r="D707" s="22"/>
    </row>
    <row r="708" spans="1:4" ht="15.75">
      <c r="A708" s="22"/>
      <c r="B708" s="22"/>
      <c r="C708" s="21"/>
      <c r="D708" s="22"/>
    </row>
    <row r="709" spans="1:4" ht="15.75">
      <c r="A709" s="22"/>
      <c r="B709" s="22"/>
      <c r="C709" s="21"/>
      <c r="D709" s="22"/>
    </row>
    <row r="710" spans="1:4" ht="15.75">
      <c r="A710" s="22"/>
      <c r="C710" s="21"/>
      <c r="D710" s="22"/>
    </row>
    <row r="711" ht="15.75">
      <c r="C711" s="23"/>
    </row>
    <row r="712" ht="15.75">
      <c r="C712" s="23"/>
    </row>
    <row r="713" ht="15.75">
      <c r="C713" s="23"/>
    </row>
    <row r="714" ht="15.75">
      <c r="C714" s="23"/>
    </row>
    <row r="715" ht="15.75">
      <c r="C715" s="23"/>
    </row>
    <row r="716" ht="15.75">
      <c r="C716" s="23"/>
    </row>
    <row r="717" ht="15.75">
      <c r="C717" s="23"/>
    </row>
    <row r="718" ht="15.75">
      <c r="C718" s="23"/>
    </row>
    <row r="719" ht="15.75">
      <c r="C719" s="23"/>
    </row>
    <row r="720" ht="15.75">
      <c r="C720" s="23"/>
    </row>
    <row r="721" ht="15.75">
      <c r="C721" s="23"/>
    </row>
    <row r="722" ht="15.75">
      <c r="C722" s="23"/>
    </row>
    <row r="723" ht="15.75">
      <c r="C723" s="23"/>
    </row>
    <row r="724" ht="15.75">
      <c r="C724" s="23"/>
    </row>
    <row r="725" ht="15.75">
      <c r="C725" s="23"/>
    </row>
    <row r="726" ht="15.75">
      <c r="C726" s="23"/>
    </row>
    <row r="727" ht="15.75">
      <c r="C727" s="23"/>
    </row>
    <row r="728" ht="15.75">
      <c r="C728" s="23"/>
    </row>
    <row r="729" ht="15.75">
      <c r="C729" s="23"/>
    </row>
    <row r="730" ht="15.75">
      <c r="C730" s="23"/>
    </row>
    <row r="731" ht="15.75">
      <c r="C731" s="23"/>
    </row>
    <row r="732" ht="15.75">
      <c r="C732" s="23"/>
    </row>
    <row r="733" ht="15.75">
      <c r="C733" s="23"/>
    </row>
    <row r="734" ht="15.75">
      <c r="C734" s="23"/>
    </row>
    <row r="735" ht="15.75">
      <c r="C735" s="23"/>
    </row>
    <row r="736" ht="15.75">
      <c r="C736" s="23"/>
    </row>
    <row r="737" ht="15.75">
      <c r="C737" s="23"/>
    </row>
    <row r="738" ht="15.75">
      <c r="C738" s="23"/>
    </row>
    <row r="739" ht="15.75">
      <c r="C739" s="23"/>
    </row>
    <row r="740" ht="15.75">
      <c r="C740" s="23"/>
    </row>
    <row r="741" ht="15.75">
      <c r="C741" s="23"/>
    </row>
    <row r="742" ht="15.75">
      <c r="C742" s="23"/>
    </row>
    <row r="743" ht="15.75">
      <c r="C743" s="23"/>
    </row>
    <row r="744" ht="15.75">
      <c r="C744" s="23"/>
    </row>
    <row r="745" ht="15.75">
      <c r="C745" s="23"/>
    </row>
    <row r="746" ht="15.75">
      <c r="C746" s="23"/>
    </row>
    <row r="747" ht="15.75">
      <c r="C747" s="23"/>
    </row>
    <row r="748" ht="15.75">
      <c r="C748" s="23"/>
    </row>
    <row r="749" ht="15.75">
      <c r="C749" s="23"/>
    </row>
    <row r="750" ht="15.75">
      <c r="C750" s="23"/>
    </row>
    <row r="751" ht="15.75">
      <c r="C751" s="23"/>
    </row>
    <row r="752" ht="15.75">
      <c r="C752" s="23"/>
    </row>
    <row r="753" ht="15.75">
      <c r="C753" s="23"/>
    </row>
    <row r="754" ht="15.75">
      <c r="C754" s="23"/>
    </row>
    <row r="755" ht="15.75">
      <c r="C755" s="23"/>
    </row>
    <row r="756" ht="15.75">
      <c r="C756" s="23"/>
    </row>
    <row r="757" ht="15.75">
      <c r="C757" s="23"/>
    </row>
    <row r="758" ht="15.75">
      <c r="C758" s="23"/>
    </row>
    <row r="759" ht="15.75">
      <c r="C759" s="23"/>
    </row>
    <row r="760" ht="15.75">
      <c r="C760" s="23"/>
    </row>
    <row r="761" ht="15.75">
      <c r="C761" s="23"/>
    </row>
    <row r="762" ht="15.75">
      <c r="C762" s="23"/>
    </row>
    <row r="763" ht="15.75">
      <c r="C763" s="23"/>
    </row>
    <row r="764" ht="15.75">
      <c r="C764" s="23"/>
    </row>
    <row r="765" ht="15.75">
      <c r="C765" s="23"/>
    </row>
    <row r="766" ht="15.75">
      <c r="C766" s="23"/>
    </row>
    <row r="767" ht="15.75">
      <c r="C767" s="23"/>
    </row>
    <row r="768" ht="15.75">
      <c r="C768" s="23"/>
    </row>
    <row r="769" ht="15.75">
      <c r="C769" s="23"/>
    </row>
    <row r="770" ht="15.75">
      <c r="C770" s="23"/>
    </row>
    <row r="771" ht="15.75">
      <c r="C771" s="23"/>
    </row>
    <row r="772" ht="15.75">
      <c r="C772" s="23"/>
    </row>
    <row r="773" ht="15.75">
      <c r="C773" s="23"/>
    </row>
    <row r="774" ht="15.75">
      <c r="C774" s="23"/>
    </row>
    <row r="775" ht="15.75">
      <c r="C775" s="23"/>
    </row>
    <row r="776" ht="15.75">
      <c r="C776" s="23"/>
    </row>
    <row r="777" ht="15.75">
      <c r="C777" s="23"/>
    </row>
    <row r="778" ht="15.75">
      <c r="C778" s="23"/>
    </row>
    <row r="779" ht="15.75">
      <c r="C779" s="23"/>
    </row>
    <row r="780" ht="15.75">
      <c r="C780" s="23"/>
    </row>
    <row r="781" ht="15.75">
      <c r="C781" s="23"/>
    </row>
    <row r="782" ht="15.75">
      <c r="C782" s="23"/>
    </row>
    <row r="783" ht="15.75">
      <c r="C783" s="23"/>
    </row>
    <row r="784" ht="15.75">
      <c r="C784" s="23"/>
    </row>
    <row r="785" ht="15.75">
      <c r="C785" s="23"/>
    </row>
    <row r="786" ht="15.75">
      <c r="C786" s="23"/>
    </row>
    <row r="787" ht="15.75">
      <c r="C787" s="23"/>
    </row>
    <row r="788" ht="15.75">
      <c r="C788" s="23"/>
    </row>
    <row r="789" ht="15.75">
      <c r="C789" s="23"/>
    </row>
    <row r="790" ht="15.75">
      <c r="C790" s="23"/>
    </row>
    <row r="791" ht="15.75">
      <c r="C791" s="23"/>
    </row>
    <row r="792" ht="15.75">
      <c r="C792" s="23"/>
    </row>
    <row r="793" ht="15.75">
      <c r="C793" s="23"/>
    </row>
    <row r="794" ht="15.75">
      <c r="C794" s="23"/>
    </row>
    <row r="795" ht="15.75">
      <c r="C795" s="23"/>
    </row>
    <row r="796" ht="15.75">
      <c r="C796" s="23"/>
    </row>
    <row r="797" ht="15.75">
      <c r="C797" s="23"/>
    </row>
    <row r="798" ht="15.75">
      <c r="C798" s="23"/>
    </row>
    <row r="799" ht="15.75">
      <c r="C799" s="23"/>
    </row>
    <row r="800" ht="15.75">
      <c r="C800" s="23"/>
    </row>
    <row r="801" ht="15.75">
      <c r="C801" s="23"/>
    </row>
    <row r="802" ht="15.75">
      <c r="C802" s="23"/>
    </row>
    <row r="803" ht="15.75">
      <c r="C803" s="23"/>
    </row>
    <row r="804" ht="15.75">
      <c r="C804" s="23"/>
    </row>
    <row r="805" ht="15.75">
      <c r="C805" s="23"/>
    </row>
    <row r="806" ht="15.75">
      <c r="C806" s="23"/>
    </row>
    <row r="807" ht="15.75">
      <c r="C807" s="23"/>
    </row>
    <row r="808" ht="15.75">
      <c r="C808" s="23"/>
    </row>
    <row r="809" ht="15.75">
      <c r="C809" s="23"/>
    </row>
    <row r="810" ht="15.75">
      <c r="C810" s="23"/>
    </row>
    <row r="811" ht="15.75">
      <c r="C811" s="23"/>
    </row>
    <row r="812" ht="15.75">
      <c r="C812" s="23"/>
    </row>
    <row r="813" ht="15.75">
      <c r="C813" s="23"/>
    </row>
    <row r="814" ht="15.75">
      <c r="C814" s="23"/>
    </row>
    <row r="815" ht="15.75">
      <c r="C815" s="23"/>
    </row>
    <row r="816" ht="15.75">
      <c r="C816" s="23"/>
    </row>
    <row r="817" ht="15.75">
      <c r="C817" s="23"/>
    </row>
    <row r="818" ht="15.75">
      <c r="C818" s="23"/>
    </row>
    <row r="819" ht="15.75">
      <c r="C819" s="23"/>
    </row>
    <row r="820" ht="15.75">
      <c r="C820" s="23"/>
    </row>
    <row r="821" ht="15.75">
      <c r="C821" s="23"/>
    </row>
    <row r="822" ht="15.75">
      <c r="C822" s="23"/>
    </row>
    <row r="823" ht="15.75">
      <c r="C823" s="23"/>
    </row>
    <row r="824" ht="15.75">
      <c r="C824" s="23"/>
    </row>
    <row r="825" ht="15.75">
      <c r="C825" s="23"/>
    </row>
    <row r="826" ht="15.75">
      <c r="C826" s="23"/>
    </row>
    <row r="827" ht="15.75">
      <c r="C827" s="23"/>
    </row>
    <row r="828" ht="15.75">
      <c r="C828" s="23"/>
    </row>
    <row r="829" ht="15.75">
      <c r="C829" s="23"/>
    </row>
    <row r="830" ht="15.75">
      <c r="C830" s="23"/>
    </row>
    <row r="831" ht="15.75">
      <c r="C831" s="23"/>
    </row>
    <row r="832" ht="15.75">
      <c r="C832" s="23"/>
    </row>
    <row r="833" ht="15.75">
      <c r="C833" s="23"/>
    </row>
    <row r="834" ht="15.75">
      <c r="C834" s="23"/>
    </row>
    <row r="835" ht="15.75">
      <c r="C835" s="23"/>
    </row>
    <row r="836" ht="15.75">
      <c r="C836" s="23"/>
    </row>
    <row r="837" ht="15.75">
      <c r="C837" s="23"/>
    </row>
    <row r="838" ht="15.75">
      <c r="C838" s="23"/>
    </row>
    <row r="839" ht="15.75">
      <c r="C839" s="23"/>
    </row>
    <row r="840" ht="15.75">
      <c r="C840" s="23"/>
    </row>
    <row r="841" ht="15.75">
      <c r="C841" s="23"/>
    </row>
    <row r="842" ht="15.75">
      <c r="C842" s="23"/>
    </row>
    <row r="843" ht="15.75">
      <c r="C843" s="23"/>
    </row>
    <row r="844" ht="15.75">
      <c r="C844" s="23"/>
    </row>
    <row r="845" ht="15.75">
      <c r="C845" s="23"/>
    </row>
    <row r="846" ht="15.75">
      <c r="C846" s="23"/>
    </row>
    <row r="847" ht="15.75">
      <c r="C847" s="23"/>
    </row>
    <row r="848" ht="15.75">
      <c r="C848" s="23"/>
    </row>
    <row r="849" ht="15.75">
      <c r="C849" s="23"/>
    </row>
    <row r="850" ht="15.75">
      <c r="C850" s="23"/>
    </row>
    <row r="851" ht="15.75">
      <c r="C851" s="23"/>
    </row>
    <row r="852" ht="15.75">
      <c r="C852" s="23"/>
    </row>
    <row r="853" ht="15.75">
      <c r="C853" s="23"/>
    </row>
    <row r="854" ht="15.75">
      <c r="C854" s="23"/>
    </row>
    <row r="855" ht="15.75">
      <c r="C855" s="23"/>
    </row>
    <row r="856" ht="15.75">
      <c r="C856" s="23"/>
    </row>
    <row r="857" ht="15.75">
      <c r="C857" s="23"/>
    </row>
    <row r="858" ht="15.75">
      <c r="C858" s="23"/>
    </row>
    <row r="859" ht="15.75">
      <c r="C859" s="23"/>
    </row>
    <row r="860" ht="15.75">
      <c r="C860" s="23"/>
    </row>
    <row r="861" ht="15.75">
      <c r="C861" s="23"/>
    </row>
    <row r="862" ht="15.75">
      <c r="C862" s="23"/>
    </row>
    <row r="863" ht="15.75">
      <c r="C863" s="23"/>
    </row>
    <row r="864" ht="15.75">
      <c r="C864" s="23"/>
    </row>
    <row r="865" ht="15.75">
      <c r="C865" s="23"/>
    </row>
    <row r="866" ht="15.75">
      <c r="C866" s="23"/>
    </row>
    <row r="867" ht="15.75">
      <c r="C867" s="23"/>
    </row>
    <row r="868" ht="15.75">
      <c r="C868" s="23"/>
    </row>
    <row r="869" ht="15.75">
      <c r="C869" s="23"/>
    </row>
    <row r="870" ht="15.75">
      <c r="C870" s="23"/>
    </row>
    <row r="871" ht="15.75">
      <c r="C871" s="23"/>
    </row>
    <row r="872" ht="15.75">
      <c r="C872" s="23"/>
    </row>
    <row r="873" ht="15.75">
      <c r="C873" s="23"/>
    </row>
    <row r="874" ht="15.75">
      <c r="C874" s="23"/>
    </row>
    <row r="875" ht="15.75">
      <c r="C875" s="23"/>
    </row>
    <row r="876" ht="15.75">
      <c r="C876" s="23"/>
    </row>
    <row r="877" ht="15.75">
      <c r="C877" s="23"/>
    </row>
    <row r="878" ht="15.75">
      <c r="C878" s="23"/>
    </row>
    <row r="879" ht="15.75">
      <c r="C879" s="23"/>
    </row>
    <row r="880" ht="15.75">
      <c r="C880" s="23"/>
    </row>
    <row r="881" ht="15.75">
      <c r="C881" s="23"/>
    </row>
    <row r="882" ht="15.75">
      <c r="C882" s="23"/>
    </row>
    <row r="883" ht="15.75">
      <c r="C883" s="23"/>
    </row>
    <row r="884" ht="15.75">
      <c r="C884" s="23"/>
    </row>
    <row r="885" ht="15.75">
      <c r="C885" s="23"/>
    </row>
    <row r="886" ht="15.75">
      <c r="C886" s="23"/>
    </row>
    <row r="887" ht="15.75">
      <c r="C887" s="23"/>
    </row>
    <row r="888" ht="15.75">
      <c r="C888" s="23"/>
    </row>
    <row r="889" ht="15.75">
      <c r="C889" s="23"/>
    </row>
    <row r="890" ht="15.75">
      <c r="C890" s="23"/>
    </row>
    <row r="891" ht="15.75">
      <c r="C891" s="23"/>
    </row>
    <row r="892" ht="15.75">
      <c r="C892" s="23"/>
    </row>
    <row r="893" ht="15.75">
      <c r="C893" s="23"/>
    </row>
    <row r="894" ht="15.75">
      <c r="C894" s="23"/>
    </row>
    <row r="895" ht="15.75">
      <c r="C895" s="23"/>
    </row>
    <row r="896" ht="15.75">
      <c r="C896" s="23"/>
    </row>
    <row r="897" ht="15.75">
      <c r="C897" s="23"/>
    </row>
    <row r="898" ht="15.75">
      <c r="C898" s="23"/>
    </row>
    <row r="899" ht="15.75">
      <c r="C899" s="23"/>
    </row>
    <row r="900" ht="15.75">
      <c r="C900" s="23"/>
    </row>
    <row r="901" ht="15.75">
      <c r="C901" s="23"/>
    </row>
    <row r="902" ht="15.75">
      <c r="C902" s="23"/>
    </row>
    <row r="903" ht="15.75">
      <c r="C903" s="23"/>
    </row>
    <row r="904" ht="15.75">
      <c r="C904" s="23"/>
    </row>
    <row r="905" ht="15.75">
      <c r="C905" s="23"/>
    </row>
    <row r="906" ht="15.75">
      <c r="C906" s="23"/>
    </row>
    <row r="907" ht="15.75">
      <c r="C907" s="23"/>
    </row>
    <row r="908" ht="15.75">
      <c r="C908" s="23"/>
    </row>
    <row r="909" ht="15.75">
      <c r="C909" s="23"/>
    </row>
    <row r="910" ht="15.75">
      <c r="C910" s="23"/>
    </row>
    <row r="911" ht="15.75">
      <c r="C911" s="23"/>
    </row>
    <row r="912" ht="15.75">
      <c r="C912" s="23"/>
    </row>
    <row r="913" ht="15.75">
      <c r="C913" s="23"/>
    </row>
    <row r="914" ht="15.75">
      <c r="C914" s="23"/>
    </row>
    <row r="915" ht="15.75">
      <c r="C915" s="23"/>
    </row>
    <row r="916" ht="15.75">
      <c r="C916" s="23"/>
    </row>
    <row r="917" ht="15.75">
      <c r="C917" s="23"/>
    </row>
    <row r="918" ht="15.75">
      <c r="C918" s="23"/>
    </row>
    <row r="919" ht="15.75">
      <c r="C919" s="23"/>
    </row>
    <row r="920" ht="15.75">
      <c r="C920" s="23"/>
    </row>
    <row r="921" ht="15.75">
      <c r="C921" s="23"/>
    </row>
    <row r="922" ht="15.75">
      <c r="C922" s="23"/>
    </row>
    <row r="923" ht="15.75">
      <c r="C923" s="23"/>
    </row>
    <row r="924" ht="15.75">
      <c r="C924" s="23"/>
    </row>
    <row r="925" ht="15.75">
      <c r="C925" s="23"/>
    </row>
    <row r="926" ht="15.75">
      <c r="C926" s="23"/>
    </row>
    <row r="927" ht="15.75">
      <c r="C927" s="23"/>
    </row>
    <row r="928" ht="15.75">
      <c r="C928" s="23"/>
    </row>
    <row r="929" ht="15.75">
      <c r="C929" s="23"/>
    </row>
    <row r="930" ht="15.75">
      <c r="C930" s="23"/>
    </row>
    <row r="931" ht="15.75">
      <c r="C931" s="23"/>
    </row>
    <row r="932" ht="15.75">
      <c r="C932" s="23"/>
    </row>
    <row r="933" ht="15.75">
      <c r="C933" s="23"/>
    </row>
    <row r="934" ht="15.75">
      <c r="C934" s="23"/>
    </row>
    <row r="935" ht="15.75">
      <c r="C935" s="23"/>
    </row>
    <row r="936" ht="15.75">
      <c r="C936" s="23"/>
    </row>
    <row r="937" ht="15.75">
      <c r="C937" s="23"/>
    </row>
    <row r="938" ht="15.75">
      <c r="C938" s="23"/>
    </row>
    <row r="939" ht="15.75">
      <c r="C939" s="23"/>
    </row>
    <row r="940" ht="15.75">
      <c r="C940" s="23"/>
    </row>
    <row r="941" ht="15.75">
      <c r="C941" s="23"/>
    </row>
    <row r="942" ht="15.75">
      <c r="C942" s="23"/>
    </row>
    <row r="943" ht="15.75">
      <c r="C943" s="23"/>
    </row>
    <row r="944" ht="15.75">
      <c r="C944" s="23"/>
    </row>
    <row r="945" ht="15.75">
      <c r="C945" s="23"/>
    </row>
    <row r="946" ht="15.75">
      <c r="C946" s="23"/>
    </row>
    <row r="947" ht="15.75">
      <c r="C947" s="23"/>
    </row>
    <row r="948" ht="15.75">
      <c r="C948" s="23"/>
    </row>
    <row r="949" ht="15.75">
      <c r="C949" s="23"/>
    </row>
    <row r="950" ht="15.75">
      <c r="C950" s="23"/>
    </row>
    <row r="951" ht="15.75">
      <c r="C951" s="23"/>
    </row>
    <row r="952" ht="15.75">
      <c r="C952" s="23"/>
    </row>
    <row r="953" ht="15.75">
      <c r="C953" s="23"/>
    </row>
    <row r="954" ht="15.75">
      <c r="C954" s="23"/>
    </row>
    <row r="955" ht="15.75">
      <c r="C955" s="23"/>
    </row>
    <row r="956" ht="15.75">
      <c r="C956" s="23"/>
    </row>
    <row r="957" ht="15.75">
      <c r="C957" s="23"/>
    </row>
    <row r="958" ht="15.75">
      <c r="C958" s="23"/>
    </row>
    <row r="959" ht="15.75">
      <c r="C959" s="23"/>
    </row>
    <row r="960" ht="15.75">
      <c r="C960" s="23"/>
    </row>
    <row r="961" ht="15.75">
      <c r="C961" s="23"/>
    </row>
    <row r="962" ht="15.75">
      <c r="C962" s="23"/>
    </row>
    <row r="963" ht="15.75">
      <c r="C963" s="23"/>
    </row>
    <row r="964" ht="15.75">
      <c r="C964" s="23"/>
    </row>
    <row r="965" ht="15.75">
      <c r="C965" s="23"/>
    </row>
    <row r="966" ht="15.75">
      <c r="C966" s="23"/>
    </row>
    <row r="967" ht="15.75">
      <c r="C967" s="23"/>
    </row>
    <row r="968" ht="15.75">
      <c r="C968" s="23"/>
    </row>
    <row r="969" ht="15.75">
      <c r="C969" s="23"/>
    </row>
    <row r="970" ht="15.75">
      <c r="C970" s="23"/>
    </row>
    <row r="971" ht="15.75">
      <c r="C971" s="23"/>
    </row>
    <row r="972" ht="15.75">
      <c r="C972" s="23"/>
    </row>
    <row r="973" ht="15.75">
      <c r="C973" s="23"/>
    </row>
    <row r="974" ht="15.75">
      <c r="C974" s="23"/>
    </row>
    <row r="975" ht="15.75">
      <c r="C975" s="23"/>
    </row>
    <row r="976" ht="15.75">
      <c r="C976" s="23"/>
    </row>
    <row r="977" ht="15.75">
      <c r="C977" s="23"/>
    </row>
    <row r="978" ht="15.75">
      <c r="C978" s="23"/>
    </row>
    <row r="979" ht="15.75">
      <c r="C979" s="23"/>
    </row>
    <row r="980" ht="15.75">
      <c r="C980" s="23"/>
    </row>
    <row r="981" ht="15.75">
      <c r="C981" s="23"/>
    </row>
    <row r="982" ht="15.75">
      <c r="C982" s="23"/>
    </row>
    <row r="983" ht="15.75">
      <c r="C983" s="23"/>
    </row>
    <row r="984" ht="15.75">
      <c r="C984" s="23"/>
    </row>
    <row r="985" ht="15.75">
      <c r="C985" s="23"/>
    </row>
    <row r="986" ht="15.75">
      <c r="C986" s="23"/>
    </row>
    <row r="987" ht="15.75">
      <c r="C987" s="23"/>
    </row>
    <row r="988" ht="15.75">
      <c r="C988" s="23"/>
    </row>
    <row r="989" ht="15.75">
      <c r="C989" s="23"/>
    </row>
    <row r="990" ht="15.75">
      <c r="C990" s="23"/>
    </row>
    <row r="991" ht="15.75">
      <c r="C991" s="23"/>
    </row>
    <row r="992" ht="15.75">
      <c r="C992" s="23"/>
    </row>
    <row r="993" ht="15.75">
      <c r="C993" s="23"/>
    </row>
    <row r="994" ht="15.75">
      <c r="C994" s="23"/>
    </row>
    <row r="995" ht="15.75">
      <c r="C995" s="23"/>
    </row>
    <row r="996" ht="15.75">
      <c r="C996" s="23"/>
    </row>
    <row r="997" ht="15.75">
      <c r="C997" s="23"/>
    </row>
    <row r="998" ht="15.75">
      <c r="C998" s="23"/>
    </row>
    <row r="999" ht="15.75">
      <c r="C999" s="23"/>
    </row>
    <row r="1000" ht="15.75">
      <c r="C1000" s="23"/>
    </row>
    <row r="1001" ht="15.75">
      <c r="C1001" s="23"/>
    </row>
    <row r="1002" ht="15.75">
      <c r="C1002" s="23"/>
    </row>
    <row r="1003" ht="15.75">
      <c r="C1003" s="23"/>
    </row>
    <row r="1004" ht="15.75">
      <c r="C1004" s="23"/>
    </row>
    <row r="1005" ht="15.75">
      <c r="C1005" s="23"/>
    </row>
    <row r="1006" ht="15.75">
      <c r="C1006" s="23"/>
    </row>
    <row r="1007" ht="15.75">
      <c r="C1007" s="23"/>
    </row>
    <row r="1008" ht="15.75">
      <c r="C1008" s="23"/>
    </row>
    <row r="1009" ht="15.75">
      <c r="C1009" s="23"/>
    </row>
    <row r="1010" ht="15.75">
      <c r="C1010" s="23"/>
    </row>
    <row r="1011" ht="15.75">
      <c r="C1011" s="23"/>
    </row>
    <row r="1012" ht="15.75">
      <c r="C1012" s="23"/>
    </row>
    <row r="1013" ht="15.75">
      <c r="C1013" s="23"/>
    </row>
    <row r="1014" ht="15.75">
      <c r="C1014" s="23"/>
    </row>
    <row r="1015" ht="15.75">
      <c r="C1015" s="23"/>
    </row>
    <row r="1016" ht="15.75">
      <c r="C1016" s="23"/>
    </row>
    <row r="1017" ht="15.75">
      <c r="C1017" s="23"/>
    </row>
    <row r="1018" ht="15.75">
      <c r="C1018" s="23"/>
    </row>
    <row r="1019" ht="15.75">
      <c r="C1019" s="23"/>
    </row>
    <row r="1020" ht="15.75">
      <c r="C1020" s="23"/>
    </row>
    <row r="1021" ht="15.75">
      <c r="C1021" s="23"/>
    </row>
    <row r="1022" ht="15.75">
      <c r="C1022" s="23"/>
    </row>
    <row r="1023" ht="15.75">
      <c r="C1023" s="23"/>
    </row>
    <row r="1024" ht="15.75">
      <c r="C1024" s="23"/>
    </row>
    <row r="1025" ht="15.75">
      <c r="C1025" s="23"/>
    </row>
    <row r="1026" ht="15.75">
      <c r="C1026" s="23"/>
    </row>
    <row r="1027" ht="15.75">
      <c r="C1027" s="23"/>
    </row>
    <row r="1028" ht="15.75">
      <c r="C1028" s="23"/>
    </row>
    <row r="1029" ht="15.75">
      <c r="C1029" s="23"/>
    </row>
    <row r="1030" ht="15.75">
      <c r="C1030" s="23"/>
    </row>
    <row r="1031" ht="15.75">
      <c r="C1031" s="23"/>
    </row>
    <row r="1032" ht="15.75">
      <c r="C1032" s="23"/>
    </row>
    <row r="1033" ht="15.75">
      <c r="C1033" s="23"/>
    </row>
    <row r="1034" ht="15.75">
      <c r="C1034" s="23"/>
    </row>
    <row r="1035" ht="15.75">
      <c r="C1035" s="23"/>
    </row>
    <row r="1036" ht="15.75">
      <c r="C1036" s="23"/>
    </row>
    <row r="1037" ht="15.75">
      <c r="C1037" s="23"/>
    </row>
    <row r="1038" ht="15.75">
      <c r="C1038" s="23"/>
    </row>
    <row r="1039" ht="15.75">
      <c r="C1039" s="23"/>
    </row>
    <row r="1040" ht="15.75">
      <c r="C1040" s="23"/>
    </row>
    <row r="1041" ht="15.75">
      <c r="C1041" s="23"/>
    </row>
    <row r="1042" ht="15.75">
      <c r="C1042" s="23"/>
    </row>
    <row r="1043" ht="15.75">
      <c r="C1043" s="23"/>
    </row>
    <row r="1044" ht="15.75">
      <c r="C1044" s="23"/>
    </row>
    <row r="1045" ht="15.75">
      <c r="C1045" s="23"/>
    </row>
    <row r="1046" ht="15.75">
      <c r="C1046" s="23"/>
    </row>
    <row r="1047" ht="15.75">
      <c r="C1047" s="23"/>
    </row>
    <row r="1048" ht="15.75">
      <c r="C1048" s="23"/>
    </row>
    <row r="1049" ht="15.75">
      <c r="C1049" s="23"/>
    </row>
    <row r="1050" ht="15.75">
      <c r="C1050" s="23"/>
    </row>
    <row r="1051" ht="15.75">
      <c r="C1051" s="23"/>
    </row>
    <row r="1052" ht="15.75">
      <c r="C1052" s="23"/>
    </row>
    <row r="1053" ht="15.75">
      <c r="C1053" s="23"/>
    </row>
    <row r="1054" ht="15.75">
      <c r="C1054" s="23"/>
    </row>
    <row r="1055" ht="15.75">
      <c r="C1055" s="23"/>
    </row>
    <row r="1056" ht="15.75">
      <c r="C1056" s="23"/>
    </row>
    <row r="1057" ht="15.75">
      <c r="C1057" s="23"/>
    </row>
    <row r="1058" ht="15.75">
      <c r="C1058" s="23"/>
    </row>
    <row r="1059" ht="15.75">
      <c r="C1059" s="23"/>
    </row>
    <row r="1060" ht="15.75">
      <c r="C1060" s="23"/>
    </row>
    <row r="1061" ht="15.75">
      <c r="C1061" s="23"/>
    </row>
    <row r="1062" ht="15.75">
      <c r="C1062" s="23"/>
    </row>
    <row r="1063" ht="15.75">
      <c r="C1063" s="23"/>
    </row>
    <row r="1064" ht="15.75">
      <c r="C1064" s="23"/>
    </row>
    <row r="1065" ht="15.75">
      <c r="C1065" s="23"/>
    </row>
    <row r="1066" ht="15.75">
      <c r="C1066" s="23"/>
    </row>
    <row r="1067" ht="15.75">
      <c r="C1067" s="23"/>
    </row>
    <row r="1068" ht="15.75">
      <c r="C1068" s="23"/>
    </row>
    <row r="1069" ht="15.75">
      <c r="C1069" s="23"/>
    </row>
    <row r="1070" ht="15.75">
      <c r="C1070" s="23"/>
    </row>
    <row r="1071" ht="15.75">
      <c r="C1071" s="23"/>
    </row>
    <row r="1072" ht="15.75">
      <c r="C1072" s="23"/>
    </row>
    <row r="1073" ht="15.75">
      <c r="C1073" s="23"/>
    </row>
    <row r="1074" ht="15.75">
      <c r="C1074" s="23"/>
    </row>
    <row r="1075" ht="15.75">
      <c r="C1075" s="23"/>
    </row>
    <row r="1076" ht="15.75">
      <c r="C1076" s="23"/>
    </row>
    <row r="1077" ht="15.75">
      <c r="C1077" s="23"/>
    </row>
    <row r="1078" ht="15.75">
      <c r="C1078" s="23"/>
    </row>
    <row r="1079" ht="15.75">
      <c r="C1079" s="23"/>
    </row>
    <row r="1080" ht="15.75">
      <c r="C1080" s="23"/>
    </row>
    <row r="1081" ht="15.75">
      <c r="C1081" s="23"/>
    </row>
    <row r="1082" ht="15.75">
      <c r="C1082" s="23"/>
    </row>
    <row r="1083" ht="15.75">
      <c r="C1083" s="23"/>
    </row>
    <row r="1084" ht="15.75">
      <c r="C1084" s="23"/>
    </row>
    <row r="1085" ht="15.75">
      <c r="C1085" s="23"/>
    </row>
    <row r="1086" ht="15.75">
      <c r="C1086" s="23"/>
    </row>
    <row r="1087" ht="15.75">
      <c r="C1087" s="23"/>
    </row>
    <row r="1088" ht="15.75">
      <c r="C1088" s="23"/>
    </row>
    <row r="1089" ht="15.75">
      <c r="C1089" s="23"/>
    </row>
    <row r="1090" ht="15.75">
      <c r="C1090" s="23"/>
    </row>
    <row r="1091" ht="15.75">
      <c r="C1091" s="23"/>
    </row>
    <row r="1092" ht="15.75">
      <c r="C1092" s="23"/>
    </row>
    <row r="1093" ht="15.75">
      <c r="C1093" s="23"/>
    </row>
    <row r="1094" ht="15.75">
      <c r="C1094" s="23"/>
    </row>
    <row r="1095" ht="15.75">
      <c r="C1095" s="23"/>
    </row>
    <row r="1096" ht="15.75">
      <c r="C1096" s="23"/>
    </row>
    <row r="1097" ht="15.75">
      <c r="C1097" s="23"/>
    </row>
    <row r="1098" ht="15.75">
      <c r="C1098" s="23"/>
    </row>
    <row r="1099" ht="15.75">
      <c r="C1099" s="23"/>
    </row>
    <row r="1100" ht="15.75">
      <c r="C1100" s="23"/>
    </row>
    <row r="1101" ht="15.75">
      <c r="C1101" s="23"/>
    </row>
    <row r="1102" ht="15.75">
      <c r="C1102" s="23"/>
    </row>
    <row r="1103" ht="15.75">
      <c r="C1103" s="23"/>
    </row>
    <row r="1104" ht="15.75">
      <c r="C1104" s="23"/>
    </row>
    <row r="1105" ht="15.75">
      <c r="C1105" s="23"/>
    </row>
    <row r="1106" ht="15.75">
      <c r="C1106" s="23"/>
    </row>
    <row r="1107" ht="15.75">
      <c r="C1107" s="23"/>
    </row>
    <row r="1108" ht="15.75">
      <c r="C1108" s="23"/>
    </row>
    <row r="1109" ht="15.75">
      <c r="C1109" s="23"/>
    </row>
    <row r="1110" ht="15.75">
      <c r="C1110" s="23"/>
    </row>
    <row r="1111" ht="15.75">
      <c r="C1111" s="23"/>
    </row>
    <row r="1112" ht="15.75">
      <c r="C1112" s="23"/>
    </row>
    <row r="1113" ht="15.75">
      <c r="C1113" s="23"/>
    </row>
    <row r="1114" ht="15.75">
      <c r="C1114" s="23"/>
    </row>
    <row r="1115" ht="15.75">
      <c r="C1115" s="23"/>
    </row>
    <row r="1116" ht="15.75">
      <c r="C1116" s="23"/>
    </row>
    <row r="1117" ht="15.75">
      <c r="C1117" s="23"/>
    </row>
    <row r="1118" ht="15.75">
      <c r="C1118" s="23"/>
    </row>
    <row r="1119" ht="15.75">
      <c r="C1119" s="23"/>
    </row>
    <row r="1120" ht="15.75">
      <c r="C1120" s="23"/>
    </row>
    <row r="1121" ht="15.75">
      <c r="C1121" s="23"/>
    </row>
    <row r="1122" ht="15.75">
      <c r="C1122" s="23"/>
    </row>
    <row r="1123" ht="15.75">
      <c r="C1123" s="23"/>
    </row>
    <row r="1124" ht="15.75">
      <c r="C1124" s="23"/>
    </row>
    <row r="1125" ht="15.75">
      <c r="C1125" s="23"/>
    </row>
    <row r="1126" ht="15.75">
      <c r="C1126" s="23"/>
    </row>
    <row r="1127" ht="15.75">
      <c r="C1127" s="23"/>
    </row>
    <row r="1128" ht="15.75">
      <c r="C1128" s="23"/>
    </row>
    <row r="1129" ht="15.75">
      <c r="C1129" s="23"/>
    </row>
    <row r="1130" ht="15.75">
      <c r="C1130" s="23"/>
    </row>
    <row r="1131" ht="15.75">
      <c r="C1131" s="23"/>
    </row>
    <row r="1132" ht="15.75">
      <c r="C1132" s="23"/>
    </row>
    <row r="1133" ht="15.75">
      <c r="C1133" s="23"/>
    </row>
    <row r="1134" ht="15.75">
      <c r="C1134" s="23"/>
    </row>
    <row r="1135" ht="15.75">
      <c r="C1135" s="23"/>
    </row>
    <row r="1136" ht="15.75">
      <c r="C1136" s="23"/>
    </row>
    <row r="1137" ht="15.75">
      <c r="C1137" s="23"/>
    </row>
    <row r="1138" ht="15.75">
      <c r="C1138" s="23"/>
    </row>
    <row r="1139" ht="15.75">
      <c r="C1139" s="23"/>
    </row>
    <row r="1140" ht="15.75">
      <c r="C1140" s="23"/>
    </row>
    <row r="1141" ht="15.75">
      <c r="C1141" s="23"/>
    </row>
    <row r="1142" ht="15.75">
      <c r="C1142" s="23"/>
    </row>
    <row r="1143" ht="15.75">
      <c r="C1143" s="23"/>
    </row>
    <row r="1144" ht="15.75">
      <c r="C1144" s="23"/>
    </row>
    <row r="1145" ht="15.75">
      <c r="C1145" s="23"/>
    </row>
    <row r="1146" ht="15.75">
      <c r="C1146" s="23"/>
    </row>
    <row r="1147" ht="15.75">
      <c r="C1147" s="23"/>
    </row>
    <row r="1148" ht="15.75">
      <c r="C1148" s="23"/>
    </row>
    <row r="1149" ht="15.75">
      <c r="C1149" s="23"/>
    </row>
    <row r="1150" ht="15.75">
      <c r="C1150" s="23"/>
    </row>
    <row r="1151" ht="15.75">
      <c r="C1151" s="23"/>
    </row>
    <row r="1152" ht="15.75">
      <c r="C1152" s="23"/>
    </row>
    <row r="1153" ht="15.75">
      <c r="C1153" s="23"/>
    </row>
    <row r="1154" ht="15.75">
      <c r="C1154" s="23"/>
    </row>
    <row r="1155" ht="15.75">
      <c r="C1155" s="23"/>
    </row>
    <row r="1156" ht="15.75">
      <c r="C1156" s="23"/>
    </row>
    <row r="1157" ht="15.75">
      <c r="C1157" s="23"/>
    </row>
    <row r="1158" ht="15.75">
      <c r="C1158" s="23"/>
    </row>
    <row r="1159" ht="15.75">
      <c r="C1159" s="23"/>
    </row>
    <row r="1160" ht="15.75">
      <c r="C1160" s="23"/>
    </row>
    <row r="1161" ht="15.75">
      <c r="C1161" s="23"/>
    </row>
    <row r="1162" ht="15.75">
      <c r="C1162" s="23"/>
    </row>
    <row r="1163" ht="15.75">
      <c r="C1163" s="23"/>
    </row>
    <row r="1164" ht="15.75">
      <c r="C1164" s="23"/>
    </row>
    <row r="1165" ht="15.75">
      <c r="C1165" s="23"/>
    </row>
    <row r="1166" ht="15.75">
      <c r="C1166" s="23"/>
    </row>
    <row r="1167" ht="15.75">
      <c r="C1167" s="23"/>
    </row>
    <row r="1168" ht="15.75">
      <c r="C1168" s="23"/>
    </row>
    <row r="1169" ht="15.75">
      <c r="C1169" s="23"/>
    </row>
    <row r="1170" ht="15.75">
      <c r="C1170" s="23"/>
    </row>
    <row r="1171" ht="15.75">
      <c r="C1171" s="23"/>
    </row>
    <row r="1172" ht="15.75">
      <c r="C1172" s="23"/>
    </row>
    <row r="1173" ht="15.75">
      <c r="C1173" s="23"/>
    </row>
    <row r="1174" ht="15.75">
      <c r="C1174" s="23"/>
    </row>
    <row r="1175" ht="15.75">
      <c r="C1175" s="23"/>
    </row>
    <row r="1176" ht="15.75">
      <c r="C1176" s="23"/>
    </row>
    <row r="1177" ht="15.75">
      <c r="C1177" s="23"/>
    </row>
    <row r="1178" ht="15.75">
      <c r="C1178" s="23"/>
    </row>
    <row r="1179" ht="15.75">
      <c r="C1179" s="23"/>
    </row>
    <row r="1180" ht="15.75">
      <c r="C1180" s="23"/>
    </row>
    <row r="1181" ht="15.75">
      <c r="C1181" s="23"/>
    </row>
    <row r="1182" ht="15.75">
      <c r="C1182" s="23"/>
    </row>
    <row r="1183" ht="15.75">
      <c r="C1183" s="23"/>
    </row>
    <row r="1184" ht="15.75">
      <c r="C1184" s="23"/>
    </row>
    <row r="1185" ht="15.75">
      <c r="C1185" s="23"/>
    </row>
    <row r="1186" ht="15.75">
      <c r="C1186" s="23"/>
    </row>
    <row r="1187" ht="15.75">
      <c r="C1187" s="23"/>
    </row>
    <row r="1188" ht="15.75">
      <c r="C1188" s="23"/>
    </row>
    <row r="1189" ht="15.75">
      <c r="C1189" s="23"/>
    </row>
    <row r="1190" ht="15.75">
      <c r="C1190" s="23"/>
    </row>
    <row r="1191" ht="15.75">
      <c r="C1191" s="23"/>
    </row>
    <row r="1192" ht="15.75">
      <c r="C1192" s="23"/>
    </row>
    <row r="1193" ht="15.75">
      <c r="C1193" s="23"/>
    </row>
    <row r="1194" ht="15.75">
      <c r="C1194" s="23"/>
    </row>
    <row r="1195" ht="15.75">
      <c r="C1195" s="23"/>
    </row>
    <row r="1196" ht="15.75">
      <c r="C1196" s="23"/>
    </row>
    <row r="1197" ht="15.75">
      <c r="C1197" s="23"/>
    </row>
    <row r="1198" ht="15.75">
      <c r="C1198" s="23"/>
    </row>
    <row r="1199" ht="15.75">
      <c r="C1199" s="23"/>
    </row>
    <row r="1200" ht="15.75">
      <c r="C1200" s="23"/>
    </row>
    <row r="1201" ht="15.75">
      <c r="C1201" s="23"/>
    </row>
    <row r="1202" ht="15.75">
      <c r="C1202" s="23"/>
    </row>
    <row r="1203" ht="15.75">
      <c r="C1203" s="23"/>
    </row>
    <row r="1204" ht="15.75">
      <c r="C1204" s="23"/>
    </row>
    <row r="1205" ht="15.75">
      <c r="C1205" s="23"/>
    </row>
    <row r="1206" ht="15.75">
      <c r="C1206" s="23"/>
    </row>
    <row r="1207" ht="15.75">
      <c r="C1207" s="23"/>
    </row>
    <row r="1208" ht="15.75">
      <c r="C1208" s="23"/>
    </row>
    <row r="1209" ht="15.75">
      <c r="C1209" s="23"/>
    </row>
    <row r="1210" ht="15.75">
      <c r="C1210" s="23"/>
    </row>
    <row r="1211" ht="15.75">
      <c r="C1211" s="23"/>
    </row>
    <row r="1212" ht="15.75">
      <c r="C1212" s="23"/>
    </row>
    <row r="1213" ht="15.75">
      <c r="C1213" s="23"/>
    </row>
    <row r="1214" ht="15.75">
      <c r="C1214" s="23"/>
    </row>
    <row r="1215" ht="15.75">
      <c r="C1215" s="23"/>
    </row>
    <row r="1216" ht="15.75">
      <c r="C1216" s="23"/>
    </row>
    <row r="1217" ht="15.75">
      <c r="C1217" s="23"/>
    </row>
    <row r="1218" ht="15.75">
      <c r="C1218" s="23"/>
    </row>
    <row r="1219" ht="15.75">
      <c r="C1219" s="23"/>
    </row>
    <row r="1220" ht="15.75">
      <c r="C1220" s="23"/>
    </row>
    <row r="1221" ht="15.75">
      <c r="C1221" s="23"/>
    </row>
    <row r="1222" ht="15.75">
      <c r="C1222" s="23"/>
    </row>
    <row r="1223" ht="15.75">
      <c r="C1223" s="23"/>
    </row>
    <row r="1224" ht="15.75">
      <c r="C1224" s="23"/>
    </row>
    <row r="1225" ht="15.75">
      <c r="C1225" s="23"/>
    </row>
    <row r="1226" ht="15.75">
      <c r="C1226" s="23"/>
    </row>
    <row r="1227" ht="15.75">
      <c r="C1227" s="23"/>
    </row>
    <row r="1228" ht="15.75">
      <c r="C1228" s="23"/>
    </row>
    <row r="1229" ht="15.75">
      <c r="C1229" s="23"/>
    </row>
    <row r="1230" ht="15.75">
      <c r="C1230" s="23"/>
    </row>
    <row r="1231" ht="15.75">
      <c r="C1231" s="23"/>
    </row>
    <row r="1232" ht="15.75">
      <c r="C1232" s="23"/>
    </row>
    <row r="1233" ht="15.75">
      <c r="C1233" s="23"/>
    </row>
    <row r="1234" ht="15.75">
      <c r="C1234" s="23"/>
    </row>
    <row r="1235" ht="15.75">
      <c r="C1235" s="23"/>
    </row>
    <row r="1236" ht="15.75">
      <c r="C1236" s="23"/>
    </row>
    <row r="1237" ht="15.75">
      <c r="C1237" s="23"/>
    </row>
    <row r="1238" ht="15.75">
      <c r="C1238" s="23"/>
    </row>
    <row r="1239" ht="15.75">
      <c r="C1239" s="23"/>
    </row>
    <row r="1240" ht="15.75">
      <c r="C1240" s="23"/>
    </row>
    <row r="1241" ht="15.75">
      <c r="C1241" s="23"/>
    </row>
    <row r="1242" ht="15.75">
      <c r="C1242" s="23"/>
    </row>
    <row r="1243" ht="15.75">
      <c r="C1243" s="23"/>
    </row>
    <row r="1244" ht="15.75">
      <c r="C1244" s="23"/>
    </row>
    <row r="1245" ht="15.75">
      <c r="C1245" s="23"/>
    </row>
    <row r="1246" ht="15.75">
      <c r="C1246" s="23"/>
    </row>
    <row r="1247" ht="15.75">
      <c r="C1247" s="23"/>
    </row>
    <row r="1248" ht="15.75">
      <c r="C1248" s="23"/>
    </row>
    <row r="1249" ht="15.75">
      <c r="C1249" s="23"/>
    </row>
    <row r="1250" ht="15.75">
      <c r="C1250" s="23"/>
    </row>
    <row r="1251" ht="15.75">
      <c r="C1251" s="23"/>
    </row>
    <row r="1252" ht="15.75">
      <c r="C1252" s="23"/>
    </row>
    <row r="1253" ht="15.75">
      <c r="C1253" s="23"/>
    </row>
    <row r="1254" ht="15.75">
      <c r="C1254" s="23"/>
    </row>
    <row r="1255" ht="15.75">
      <c r="C1255" s="23"/>
    </row>
    <row r="1256" ht="15.75">
      <c r="C1256" s="23"/>
    </row>
    <row r="1257" ht="15.75">
      <c r="C1257" s="23"/>
    </row>
    <row r="1258" ht="15.75">
      <c r="C1258" s="23"/>
    </row>
    <row r="1259" ht="15.75">
      <c r="C1259" s="23"/>
    </row>
    <row r="1260" ht="15.75">
      <c r="C1260" s="23"/>
    </row>
    <row r="1261" ht="15.75">
      <c r="C1261" s="23"/>
    </row>
    <row r="1262" ht="15.75">
      <c r="C1262" s="23"/>
    </row>
    <row r="1263" ht="15.75">
      <c r="C1263" s="23"/>
    </row>
    <row r="1264" ht="15.75">
      <c r="C1264" s="23"/>
    </row>
    <row r="1265" ht="15.75">
      <c r="C1265" s="23"/>
    </row>
    <row r="1266" ht="15.75">
      <c r="C1266" s="23"/>
    </row>
    <row r="1267" ht="15.75">
      <c r="C1267" s="23"/>
    </row>
    <row r="1268" ht="15.75">
      <c r="C1268" s="23"/>
    </row>
    <row r="1269" ht="15.75">
      <c r="C1269" s="23"/>
    </row>
    <row r="1270" ht="15.75">
      <c r="C1270" s="23"/>
    </row>
    <row r="1271" ht="15.75">
      <c r="C1271" s="23"/>
    </row>
    <row r="1272" ht="15.75">
      <c r="C1272" s="23"/>
    </row>
    <row r="1273" ht="15.75">
      <c r="C1273" s="23"/>
    </row>
    <row r="1274" ht="15.75">
      <c r="C1274" s="23"/>
    </row>
    <row r="1275" ht="15.75">
      <c r="C1275" s="23"/>
    </row>
    <row r="1276" ht="15.75">
      <c r="C1276" s="23"/>
    </row>
    <row r="1277" ht="15.75">
      <c r="C1277" s="23"/>
    </row>
    <row r="1278" ht="15.75">
      <c r="C1278" s="23"/>
    </row>
    <row r="1279" ht="15.75">
      <c r="C1279" s="23"/>
    </row>
    <row r="1280" ht="15.75">
      <c r="C1280" s="23"/>
    </row>
    <row r="1281" ht="15.75">
      <c r="C1281" s="23"/>
    </row>
    <row r="1282" ht="15.75">
      <c r="C1282" s="23"/>
    </row>
    <row r="1283" ht="15.75">
      <c r="C1283" s="23"/>
    </row>
    <row r="1284" ht="15.75">
      <c r="C1284" s="23"/>
    </row>
    <row r="1285" ht="15.75">
      <c r="C1285" s="23"/>
    </row>
    <row r="1286" ht="15.75">
      <c r="C1286" s="23"/>
    </row>
    <row r="1287" ht="15.75">
      <c r="C1287" s="23"/>
    </row>
    <row r="1288" ht="15.75">
      <c r="C1288" s="23"/>
    </row>
    <row r="1289" ht="15.75">
      <c r="C1289" s="23"/>
    </row>
    <row r="1290" ht="15.75">
      <c r="C1290" s="23"/>
    </row>
    <row r="1291" ht="15.75">
      <c r="C1291" s="23"/>
    </row>
    <row r="1292" ht="15.75">
      <c r="C1292" s="23"/>
    </row>
    <row r="1293" ht="15.75">
      <c r="C1293" s="23"/>
    </row>
    <row r="1294" ht="15.75">
      <c r="C1294" s="23"/>
    </row>
    <row r="1295" ht="15.75">
      <c r="C1295" s="23"/>
    </row>
    <row r="1296" ht="15.75">
      <c r="C1296" s="23"/>
    </row>
    <row r="1297" ht="15.75">
      <c r="C1297" s="23"/>
    </row>
    <row r="1298" ht="15.75">
      <c r="C1298" s="23"/>
    </row>
    <row r="1299" ht="15.75">
      <c r="C1299" s="23"/>
    </row>
    <row r="1300" ht="15.75">
      <c r="C1300" s="23"/>
    </row>
    <row r="1301" ht="15.75">
      <c r="C1301" s="23"/>
    </row>
    <row r="1302" ht="15.75">
      <c r="C1302" s="23"/>
    </row>
    <row r="1303" ht="15.75">
      <c r="C1303" s="23"/>
    </row>
    <row r="1304" ht="15.75">
      <c r="C1304" s="23"/>
    </row>
    <row r="1305" ht="15.75">
      <c r="C1305" s="23"/>
    </row>
    <row r="1306" ht="15.75">
      <c r="C1306" s="23"/>
    </row>
    <row r="1307" ht="15.75">
      <c r="C1307" s="23"/>
    </row>
    <row r="1308" ht="15.75">
      <c r="C1308" s="23"/>
    </row>
    <row r="1309" ht="15.75">
      <c r="C1309" s="23"/>
    </row>
    <row r="1310" ht="15.75">
      <c r="C1310" s="23"/>
    </row>
    <row r="1311" ht="15.75">
      <c r="C1311" s="23"/>
    </row>
    <row r="1312" ht="15.75">
      <c r="C1312" s="23"/>
    </row>
    <row r="1313" ht="15.75">
      <c r="C1313" s="23"/>
    </row>
    <row r="1314" ht="15.75">
      <c r="C1314" s="23"/>
    </row>
    <row r="1315" ht="15.75">
      <c r="C1315" s="23"/>
    </row>
    <row r="1316" ht="15.75">
      <c r="C1316" s="23"/>
    </row>
    <row r="1317" ht="15.75">
      <c r="C1317" s="23"/>
    </row>
    <row r="1318" ht="15.75">
      <c r="C1318" s="23"/>
    </row>
    <row r="1319" ht="15.75">
      <c r="C1319" s="23"/>
    </row>
    <row r="1320" ht="15.75">
      <c r="C1320" s="23"/>
    </row>
    <row r="1321" ht="15.75">
      <c r="C1321" s="23"/>
    </row>
    <row r="1322" ht="15.75">
      <c r="C1322" s="23"/>
    </row>
    <row r="1323" ht="15.75">
      <c r="C1323" s="23"/>
    </row>
    <row r="1324" ht="15.75">
      <c r="C1324" s="23"/>
    </row>
    <row r="1325" ht="15.75">
      <c r="C1325" s="23"/>
    </row>
    <row r="1326" ht="15.75">
      <c r="C1326" s="23"/>
    </row>
    <row r="1327" ht="15.75">
      <c r="C1327" s="23"/>
    </row>
    <row r="1328" ht="15.75">
      <c r="C1328" s="23"/>
    </row>
    <row r="1329" ht="15.75">
      <c r="C1329" s="23"/>
    </row>
    <row r="1330" ht="15.75">
      <c r="C1330" s="23"/>
    </row>
    <row r="1331" ht="15.75">
      <c r="C1331" s="23"/>
    </row>
    <row r="1332" ht="15.75">
      <c r="C1332" s="23"/>
    </row>
    <row r="1333" ht="15.75">
      <c r="C1333" s="23"/>
    </row>
    <row r="1334" ht="15.75">
      <c r="C1334" s="23"/>
    </row>
    <row r="1335" ht="15.75">
      <c r="C1335" s="23"/>
    </row>
    <row r="1336" ht="15.75">
      <c r="C1336" s="23"/>
    </row>
    <row r="1337" ht="15.75">
      <c r="C1337" s="23"/>
    </row>
    <row r="1338" ht="15.75">
      <c r="C1338" s="23"/>
    </row>
    <row r="1339" ht="15.75">
      <c r="C1339" s="23"/>
    </row>
    <row r="1340" ht="15.75">
      <c r="C1340" s="23"/>
    </row>
    <row r="1341" ht="15.75">
      <c r="C1341" s="23"/>
    </row>
    <row r="1342" ht="15.75">
      <c r="C1342" s="23"/>
    </row>
    <row r="1343" ht="15.75">
      <c r="C1343" s="23"/>
    </row>
    <row r="1344" ht="15.75">
      <c r="C1344" s="23"/>
    </row>
    <row r="1345" ht="15.75">
      <c r="C1345" s="23"/>
    </row>
    <row r="1346" ht="15.75">
      <c r="C1346" s="23"/>
    </row>
    <row r="1347" ht="15.75">
      <c r="C1347" s="23"/>
    </row>
    <row r="1348" ht="15.75">
      <c r="C1348" s="23"/>
    </row>
    <row r="1349" ht="15.75">
      <c r="C1349" s="23"/>
    </row>
    <row r="1350" ht="15.75">
      <c r="C1350" s="23"/>
    </row>
    <row r="1351" ht="15.75">
      <c r="C1351" s="23"/>
    </row>
    <row r="1352" ht="15.75">
      <c r="C1352" s="23"/>
    </row>
    <row r="1353" ht="15.75">
      <c r="C1353" s="23"/>
    </row>
    <row r="1354" ht="15.75">
      <c r="C1354" s="23"/>
    </row>
    <row r="1355" ht="15.75">
      <c r="C1355" s="23"/>
    </row>
    <row r="1356" ht="15.75">
      <c r="C1356" s="23"/>
    </row>
    <row r="1357" ht="15.75">
      <c r="C1357" s="23"/>
    </row>
    <row r="1358" ht="15.75">
      <c r="C1358" s="23"/>
    </row>
    <row r="1359" ht="15.75">
      <c r="C1359" s="23"/>
    </row>
    <row r="1360" ht="15.75">
      <c r="C1360" s="23"/>
    </row>
    <row r="1361" ht="15.75">
      <c r="C1361" s="23"/>
    </row>
    <row r="1362" ht="15.75">
      <c r="C1362" s="23"/>
    </row>
    <row r="1363" ht="15.75">
      <c r="C1363" s="23"/>
    </row>
    <row r="1364" ht="15.75">
      <c r="C1364" s="23"/>
    </row>
    <row r="1365" ht="15.75">
      <c r="C1365" s="23"/>
    </row>
    <row r="1366" ht="15.75">
      <c r="C1366" s="23"/>
    </row>
    <row r="1367" ht="15.75">
      <c r="C1367" s="23"/>
    </row>
    <row r="1368" ht="15.75">
      <c r="C1368" s="23"/>
    </row>
    <row r="1369" ht="15.75">
      <c r="C1369" s="23"/>
    </row>
    <row r="1370" ht="15.75">
      <c r="C1370" s="23"/>
    </row>
    <row r="1371" ht="15.75">
      <c r="C1371" s="23"/>
    </row>
    <row r="1372" ht="15.75">
      <c r="C1372" s="23"/>
    </row>
    <row r="1373" ht="15.75">
      <c r="C1373" s="23"/>
    </row>
    <row r="1374" ht="15.75">
      <c r="C1374" s="23"/>
    </row>
    <row r="1375" ht="15.75">
      <c r="C1375" s="23"/>
    </row>
    <row r="1376" ht="15.75">
      <c r="C1376" s="23"/>
    </row>
    <row r="1377" ht="15.75">
      <c r="C1377" s="23"/>
    </row>
    <row r="1378" ht="15.75">
      <c r="C1378" s="23"/>
    </row>
    <row r="1379" ht="15.75">
      <c r="C1379" s="23"/>
    </row>
    <row r="1380" ht="15.75">
      <c r="C1380" s="23"/>
    </row>
    <row r="1381" ht="15.75">
      <c r="C1381" s="23"/>
    </row>
    <row r="1382" ht="15.75">
      <c r="C1382" s="23"/>
    </row>
    <row r="1383" ht="15.75">
      <c r="C1383" s="23"/>
    </row>
    <row r="1384" ht="15.75">
      <c r="C1384" s="23"/>
    </row>
    <row r="1385" ht="15.75">
      <c r="C1385" s="23"/>
    </row>
    <row r="1386" ht="15.75">
      <c r="C1386" s="23"/>
    </row>
    <row r="1387" ht="15.75">
      <c r="C1387" s="23"/>
    </row>
    <row r="1388" ht="15.75">
      <c r="C1388" s="23"/>
    </row>
    <row r="1389" ht="15.75">
      <c r="C1389" s="23"/>
    </row>
    <row r="1390" ht="15.75">
      <c r="C1390" s="23"/>
    </row>
    <row r="1391" ht="15.75">
      <c r="C1391" s="23"/>
    </row>
    <row r="1392" ht="15.75">
      <c r="C1392" s="23"/>
    </row>
    <row r="1393" ht="15.75">
      <c r="C1393" s="23"/>
    </row>
    <row r="1394" ht="15.75">
      <c r="C1394" s="23"/>
    </row>
    <row r="1395" ht="15.75">
      <c r="C1395" s="23"/>
    </row>
    <row r="1396" ht="15.75">
      <c r="C1396" s="23"/>
    </row>
    <row r="1397" ht="15.75">
      <c r="C1397" s="23"/>
    </row>
    <row r="1398" ht="15.75">
      <c r="C1398" s="23"/>
    </row>
    <row r="1399" ht="15.75">
      <c r="C1399" s="23"/>
    </row>
    <row r="1400" ht="15.75">
      <c r="C1400" s="23"/>
    </row>
    <row r="1401" ht="15.75">
      <c r="C1401" s="23"/>
    </row>
    <row r="1402" ht="15.75">
      <c r="C1402" s="23"/>
    </row>
    <row r="1403" ht="15.75">
      <c r="C1403" s="23"/>
    </row>
    <row r="1404" ht="15.75">
      <c r="C1404" s="23"/>
    </row>
    <row r="1405" ht="15.75">
      <c r="C1405" s="23"/>
    </row>
    <row r="1406" ht="15.75">
      <c r="C1406" s="23"/>
    </row>
    <row r="1407" ht="15.75">
      <c r="C1407" s="23"/>
    </row>
    <row r="1408" ht="15.75">
      <c r="C1408" s="23"/>
    </row>
    <row r="1409" ht="15.75">
      <c r="C1409" s="23"/>
    </row>
    <row r="1410" ht="15.75">
      <c r="C1410" s="23"/>
    </row>
    <row r="1411" ht="15.75">
      <c r="C1411" s="23"/>
    </row>
    <row r="1412" ht="15.75">
      <c r="C1412" s="23"/>
    </row>
    <row r="1413" ht="15.75">
      <c r="C1413" s="23"/>
    </row>
    <row r="1414" ht="15.75">
      <c r="C1414" s="23"/>
    </row>
    <row r="1415" ht="15.75">
      <c r="C1415" s="23"/>
    </row>
    <row r="1416" ht="15.75">
      <c r="C1416" s="23"/>
    </row>
    <row r="1417" ht="15.75">
      <c r="C1417" s="23"/>
    </row>
    <row r="1418" ht="15.75">
      <c r="C1418" s="23"/>
    </row>
    <row r="1419" ht="15.75">
      <c r="C1419" s="23"/>
    </row>
    <row r="1420" ht="15.75">
      <c r="C1420" s="23"/>
    </row>
    <row r="1421" ht="15.75">
      <c r="C1421" s="23"/>
    </row>
    <row r="1422" ht="15.75">
      <c r="C1422" s="23"/>
    </row>
    <row r="1423" ht="15.75">
      <c r="C1423" s="23"/>
    </row>
    <row r="1424" ht="15.75">
      <c r="C1424" s="23"/>
    </row>
    <row r="1425" ht="15.75">
      <c r="C1425" s="23"/>
    </row>
    <row r="1426" ht="15.75">
      <c r="C1426" s="23"/>
    </row>
    <row r="1427" ht="15.75">
      <c r="C1427" s="23"/>
    </row>
    <row r="1428" ht="15.75">
      <c r="C1428" s="23"/>
    </row>
    <row r="1429" ht="15.75">
      <c r="C1429" s="23"/>
    </row>
    <row r="1430" ht="15.75">
      <c r="C1430" s="23"/>
    </row>
    <row r="1431" ht="15.75">
      <c r="C1431" s="23"/>
    </row>
    <row r="1432" ht="15.75">
      <c r="C1432" s="23"/>
    </row>
    <row r="1433" ht="15.75">
      <c r="C1433" s="23"/>
    </row>
    <row r="1434" ht="15.75">
      <c r="C1434" s="23"/>
    </row>
    <row r="1435" ht="15.75">
      <c r="C1435" s="23"/>
    </row>
    <row r="1436" ht="15.75">
      <c r="C1436" s="23"/>
    </row>
    <row r="1437" ht="15.75">
      <c r="C1437" s="23"/>
    </row>
    <row r="1438" ht="15.75">
      <c r="C1438" s="23"/>
    </row>
    <row r="1439" ht="15.75">
      <c r="C1439" s="23"/>
    </row>
    <row r="1440" ht="15.75">
      <c r="C1440" s="23"/>
    </row>
    <row r="1441" ht="15.75">
      <c r="C1441" s="23"/>
    </row>
    <row r="1442" ht="15.75">
      <c r="C1442" s="23"/>
    </row>
    <row r="1443" ht="15.75">
      <c r="C1443" s="23"/>
    </row>
    <row r="1444" ht="15.75">
      <c r="C1444" s="23"/>
    </row>
    <row r="1445" ht="15.75">
      <c r="C1445" s="23"/>
    </row>
    <row r="1446" ht="15.75">
      <c r="C1446" s="23"/>
    </row>
    <row r="1447" ht="15.75">
      <c r="C1447" s="23"/>
    </row>
    <row r="1448" ht="15.75">
      <c r="C1448" s="23"/>
    </row>
    <row r="1449" ht="15.75">
      <c r="C1449" s="23"/>
    </row>
    <row r="1450" ht="15.75">
      <c r="C1450" s="23"/>
    </row>
    <row r="1451" ht="15.75">
      <c r="C1451" s="23"/>
    </row>
    <row r="1452" ht="15.75">
      <c r="C1452" s="23"/>
    </row>
    <row r="1453" ht="15.75">
      <c r="C1453" s="23"/>
    </row>
    <row r="1454" ht="15.75">
      <c r="C1454" s="23"/>
    </row>
    <row r="1455" ht="15.75">
      <c r="C1455" s="23"/>
    </row>
    <row r="1456" ht="15.75">
      <c r="C1456" s="23"/>
    </row>
    <row r="1457" ht="15.75">
      <c r="C1457" s="23"/>
    </row>
    <row r="1458" ht="15.75">
      <c r="C1458" s="23"/>
    </row>
    <row r="1459" ht="15.75">
      <c r="C1459" s="23"/>
    </row>
    <row r="1460" ht="15.75">
      <c r="C1460" s="23"/>
    </row>
    <row r="1461" ht="15.75">
      <c r="C1461" s="23"/>
    </row>
    <row r="1462" ht="15.75">
      <c r="C1462" s="23"/>
    </row>
    <row r="1463" ht="15.75">
      <c r="C1463" s="23"/>
    </row>
    <row r="1464" ht="15.75">
      <c r="C1464" s="23"/>
    </row>
    <row r="1465" ht="15.75">
      <c r="C1465" s="23"/>
    </row>
    <row r="1466" ht="15.75">
      <c r="C1466" s="23"/>
    </row>
    <row r="1467" ht="15.75">
      <c r="C1467" s="23"/>
    </row>
    <row r="1468" ht="15.75">
      <c r="C1468" s="23"/>
    </row>
    <row r="1469" ht="15.75">
      <c r="C1469" s="23"/>
    </row>
    <row r="1470" ht="15.75">
      <c r="C1470" s="23"/>
    </row>
    <row r="1471" ht="15.75">
      <c r="C1471" s="23"/>
    </row>
    <row r="1472" ht="15.75">
      <c r="C1472" s="23"/>
    </row>
    <row r="1473" ht="15.75">
      <c r="C1473" s="23"/>
    </row>
    <row r="1474" ht="15.75">
      <c r="C1474" s="23"/>
    </row>
    <row r="1475" ht="15.75">
      <c r="C1475" s="23"/>
    </row>
    <row r="1476" ht="15.75">
      <c r="C1476" s="23"/>
    </row>
    <row r="1477" ht="15.75">
      <c r="C1477" s="23"/>
    </row>
    <row r="1478" ht="15.75">
      <c r="C1478" s="23"/>
    </row>
    <row r="1479" ht="15.75">
      <c r="C1479" s="23"/>
    </row>
    <row r="1480" ht="15.75">
      <c r="C1480" s="23"/>
    </row>
    <row r="1481" ht="15.75">
      <c r="C1481" s="23"/>
    </row>
    <row r="1482" ht="15.75">
      <c r="C1482" s="23"/>
    </row>
    <row r="1483" ht="15.75">
      <c r="C1483" s="23"/>
    </row>
    <row r="1484" ht="15.75">
      <c r="C1484" s="23"/>
    </row>
    <row r="1485" ht="15.75">
      <c r="C1485" s="23"/>
    </row>
    <row r="1486" ht="15.75">
      <c r="C1486" s="23"/>
    </row>
    <row r="1487" ht="15.75">
      <c r="C1487" s="23"/>
    </row>
    <row r="1488" ht="15.75">
      <c r="C1488" s="23"/>
    </row>
    <row r="1489" ht="15.75">
      <c r="C1489" s="23"/>
    </row>
    <row r="1490" ht="15.75">
      <c r="C1490" s="23"/>
    </row>
    <row r="1491" ht="15.75">
      <c r="C1491" s="23"/>
    </row>
    <row r="1492" ht="15.75">
      <c r="C1492" s="23"/>
    </row>
    <row r="1493" ht="15.75">
      <c r="C1493" s="23"/>
    </row>
    <row r="1494" ht="15.75">
      <c r="C1494" s="23"/>
    </row>
    <row r="1495" ht="15.75">
      <c r="C1495" s="23"/>
    </row>
    <row r="1496" ht="15.75">
      <c r="C1496" s="23"/>
    </row>
    <row r="1497" ht="15.75">
      <c r="C1497" s="23"/>
    </row>
    <row r="1498" ht="15.75">
      <c r="C1498" s="23"/>
    </row>
    <row r="1499" ht="15.75">
      <c r="C1499" s="23"/>
    </row>
    <row r="1500" ht="15.75">
      <c r="C1500" s="23"/>
    </row>
    <row r="1501" ht="15.75">
      <c r="C1501" s="23"/>
    </row>
    <row r="1502" ht="15.75">
      <c r="C1502" s="23"/>
    </row>
    <row r="1503" ht="15.75">
      <c r="C1503" s="23"/>
    </row>
    <row r="1504" ht="15.75">
      <c r="C1504" s="23"/>
    </row>
    <row r="1505" ht="15.75">
      <c r="C1505" s="23"/>
    </row>
    <row r="1506" ht="15.75">
      <c r="C1506" s="23"/>
    </row>
    <row r="1507" ht="15.75">
      <c r="C1507" s="23"/>
    </row>
    <row r="1508" ht="15.75">
      <c r="C1508" s="23"/>
    </row>
    <row r="1509" ht="15.75">
      <c r="C1509" s="23"/>
    </row>
    <row r="1510" ht="15.75">
      <c r="C1510" s="23"/>
    </row>
    <row r="1511" ht="15.75">
      <c r="C1511" s="23"/>
    </row>
    <row r="1512" ht="15.75">
      <c r="C1512" s="23"/>
    </row>
    <row r="1513" ht="15.75">
      <c r="C1513" s="23"/>
    </row>
    <row r="1514" ht="15.75">
      <c r="C1514" s="23"/>
    </row>
    <row r="1515" ht="15.75">
      <c r="C1515" s="23"/>
    </row>
    <row r="1516" ht="15.75">
      <c r="C1516" s="23"/>
    </row>
    <row r="1517" ht="15.75">
      <c r="C1517" s="23"/>
    </row>
    <row r="1518" ht="15.75">
      <c r="C1518" s="23"/>
    </row>
    <row r="1519" ht="15.75">
      <c r="C1519" s="23"/>
    </row>
    <row r="1520" ht="15.75">
      <c r="C1520" s="23"/>
    </row>
    <row r="1521" ht="15.75">
      <c r="C1521" s="23"/>
    </row>
    <row r="1522" ht="15.75">
      <c r="C1522" s="23"/>
    </row>
    <row r="1523" ht="15.75">
      <c r="C1523" s="23"/>
    </row>
    <row r="1524" ht="15.75">
      <c r="C1524" s="23"/>
    </row>
    <row r="1525" ht="15.75">
      <c r="C1525" s="23"/>
    </row>
    <row r="1526" ht="15.75">
      <c r="C1526" s="23"/>
    </row>
    <row r="1527" ht="15.75">
      <c r="C1527" s="23"/>
    </row>
    <row r="1528" ht="15.75">
      <c r="C1528" s="23"/>
    </row>
    <row r="1529" ht="15.75">
      <c r="C1529" s="23"/>
    </row>
    <row r="1530" ht="15.75">
      <c r="C1530" s="23"/>
    </row>
    <row r="1531" ht="15.75">
      <c r="C1531" s="23"/>
    </row>
    <row r="1532" ht="15.75">
      <c r="C1532" s="23"/>
    </row>
    <row r="1533" ht="15.75">
      <c r="C1533" s="23"/>
    </row>
    <row r="1534" ht="15.75">
      <c r="C1534" s="23"/>
    </row>
    <row r="1535" ht="15.75">
      <c r="C1535" s="23"/>
    </row>
    <row r="1536" ht="15.75">
      <c r="C1536" s="23"/>
    </row>
    <row r="1537" ht="15.75">
      <c r="C1537" s="23"/>
    </row>
    <row r="1538" ht="15.75">
      <c r="C1538" s="23"/>
    </row>
    <row r="1539" ht="15.75">
      <c r="C1539" s="23"/>
    </row>
    <row r="1540" ht="15.75">
      <c r="C1540" s="23"/>
    </row>
    <row r="1541" ht="15.75">
      <c r="C1541" s="23"/>
    </row>
    <row r="1542" ht="15.75">
      <c r="C1542" s="23"/>
    </row>
    <row r="1543" ht="15.75">
      <c r="C1543" s="23"/>
    </row>
    <row r="1544" ht="15.75">
      <c r="C1544" s="23"/>
    </row>
    <row r="1545" ht="15.75">
      <c r="C1545" s="23"/>
    </row>
    <row r="1546" ht="15.75">
      <c r="C1546" s="23"/>
    </row>
    <row r="1547" ht="15.75">
      <c r="C1547" s="23"/>
    </row>
    <row r="1548" ht="15.75">
      <c r="C1548" s="23"/>
    </row>
    <row r="1549" ht="15.75">
      <c r="C1549" s="23"/>
    </row>
    <row r="1550" ht="15.75">
      <c r="C1550" s="23"/>
    </row>
    <row r="1551" ht="15.75">
      <c r="C1551" s="23"/>
    </row>
    <row r="1552" ht="15.75">
      <c r="C1552" s="23"/>
    </row>
    <row r="1553" ht="15.75">
      <c r="C1553" s="23"/>
    </row>
    <row r="1554" ht="15.75">
      <c r="C1554" s="23"/>
    </row>
    <row r="1555" ht="15.75">
      <c r="C1555" s="23"/>
    </row>
    <row r="1556" ht="15.75">
      <c r="C1556" s="23"/>
    </row>
    <row r="1557" ht="15.75">
      <c r="C1557" s="23"/>
    </row>
    <row r="1558" ht="15.75">
      <c r="C1558" s="23"/>
    </row>
    <row r="1559" ht="15.75">
      <c r="C1559" s="23"/>
    </row>
    <row r="1560" ht="15.75">
      <c r="C1560" s="23"/>
    </row>
    <row r="1561" ht="15.75">
      <c r="C1561" s="23"/>
    </row>
    <row r="1562" ht="15.75">
      <c r="C1562" s="23"/>
    </row>
    <row r="1563" ht="15.75">
      <c r="C1563" s="23"/>
    </row>
    <row r="1564" ht="15.75">
      <c r="C1564" s="23"/>
    </row>
    <row r="1565" ht="15.75">
      <c r="C1565" s="23"/>
    </row>
    <row r="1566" ht="15.75">
      <c r="C1566" s="23"/>
    </row>
    <row r="1567" ht="15.75">
      <c r="C1567" s="23"/>
    </row>
    <row r="1568" ht="15.75">
      <c r="C1568" s="23"/>
    </row>
    <row r="1569" ht="15.75">
      <c r="C1569" s="23"/>
    </row>
    <row r="1570" ht="15.75">
      <c r="C1570" s="23"/>
    </row>
    <row r="1571" ht="15.75">
      <c r="C1571" s="23"/>
    </row>
    <row r="1572" ht="15.75">
      <c r="C1572" s="23"/>
    </row>
    <row r="1573" ht="15.75">
      <c r="C1573" s="23"/>
    </row>
    <row r="1574" ht="15.75">
      <c r="C1574" s="23"/>
    </row>
    <row r="1575" ht="15.75">
      <c r="C1575" s="23"/>
    </row>
    <row r="1576" ht="15.75">
      <c r="C1576" s="23"/>
    </row>
    <row r="1577" ht="15.75">
      <c r="C1577" s="23"/>
    </row>
    <row r="1578" ht="15.75">
      <c r="C1578" s="23"/>
    </row>
    <row r="1579" ht="15.75">
      <c r="C1579" s="23"/>
    </row>
    <row r="1580" ht="15.75">
      <c r="C1580" s="23"/>
    </row>
    <row r="1581" ht="15.75">
      <c r="C1581" s="23"/>
    </row>
    <row r="1582" ht="15.75">
      <c r="C1582" s="23"/>
    </row>
    <row r="1583" ht="15.75">
      <c r="C1583" s="23"/>
    </row>
    <row r="1584" ht="15.75">
      <c r="C1584" s="23"/>
    </row>
    <row r="1585" ht="15.75">
      <c r="C1585" s="23"/>
    </row>
    <row r="1586" ht="15.75">
      <c r="C1586" s="23"/>
    </row>
    <row r="1587" ht="15.75">
      <c r="C1587" s="23"/>
    </row>
    <row r="1588" ht="15.75">
      <c r="C1588" s="23"/>
    </row>
    <row r="1589" ht="15.75">
      <c r="C1589" s="23"/>
    </row>
    <row r="1590" ht="15.75">
      <c r="C1590" s="23"/>
    </row>
    <row r="1591" ht="15.75">
      <c r="C1591" s="23"/>
    </row>
    <row r="1592" ht="15.75">
      <c r="C1592" s="23"/>
    </row>
    <row r="1593" ht="15.75">
      <c r="C1593" s="23"/>
    </row>
    <row r="1594" ht="15.75">
      <c r="C1594" s="23"/>
    </row>
    <row r="1595" ht="15.75">
      <c r="C1595" s="23"/>
    </row>
    <row r="1596" ht="15.75">
      <c r="C1596" s="23"/>
    </row>
    <row r="1597" ht="15.75">
      <c r="C1597" s="23"/>
    </row>
    <row r="1598" ht="15.75">
      <c r="C1598" s="23"/>
    </row>
    <row r="1599" ht="15.75">
      <c r="C1599" s="23"/>
    </row>
    <row r="1600" ht="15.75">
      <c r="C1600" s="23"/>
    </row>
    <row r="1601" ht="15.75">
      <c r="C1601" s="23"/>
    </row>
    <row r="1602" ht="15.75">
      <c r="C1602" s="23"/>
    </row>
    <row r="1603" ht="15.75">
      <c r="C1603" s="23"/>
    </row>
    <row r="1604" ht="15.75">
      <c r="C1604" s="23"/>
    </row>
    <row r="1605" ht="15.75">
      <c r="C1605" s="23"/>
    </row>
    <row r="1606" ht="15.75">
      <c r="C1606" s="23"/>
    </row>
    <row r="1607" ht="15.75">
      <c r="C1607" s="23"/>
    </row>
    <row r="1608" ht="15.75">
      <c r="C1608" s="23"/>
    </row>
    <row r="1609" ht="15.75">
      <c r="C1609" s="23"/>
    </row>
    <row r="1610" ht="15.75">
      <c r="C1610" s="23"/>
    </row>
    <row r="1611" ht="15.75">
      <c r="C1611" s="23"/>
    </row>
    <row r="1612" ht="15.75">
      <c r="C1612" s="23"/>
    </row>
    <row r="1613" ht="15.75">
      <c r="C1613" s="23"/>
    </row>
    <row r="1614" ht="15.75">
      <c r="C1614" s="23"/>
    </row>
    <row r="1615" ht="15.75">
      <c r="C1615" s="23"/>
    </row>
    <row r="1616" ht="15.75">
      <c r="C1616" s="23"/>
    </row>
    <row r="1617" ht="15.75">
      <c r="C1617" s="23"/>
    </row>
    <row r="1618" ht="15.75">
      <c r="C1618" s="23"/>
    </row>
    <row r="1619" ht="15.75">
      <c r="C1619" s="23"/>
    </row>
    <row r="1620" ht="15.75">
      <c r="C1620" s="23"/>
    </row>
    <row r="1621" ht="15.75">
      <c r="C1621" s="23"/>
    </row>
    <row r="1622" ht="15.75">
      <c r="C1622" s="23"/>
    </row>
    <row r="1623" ht="15.75">
      <c r="C1623" s="23"/>
    </row>
    <row r="1624" ht="15.75">
      <c r="C1624" s="23"/>
    </row>
    <row r="1625" ht="15.75">
      <c r="C1625" s="23"/>
    </row>
    <row r="1626" ht="15.75">
      <c r="C1626" s="23"/>
    </row>
    <row r="1627" ht="15.75">
      <c r="C1627" s="23"/>
    </row>
    <row r="1628" ht="15.75">
      <c r="C1628" s="23"/>
    </row>
    <row r="1629" ht="15.75">
      <c r="C1629" s="23"/>
    </row>
    <row r="1630" ht="15.75">
      <c r="C1630" s="23"/>
    </row>
    <row r="1631" ht="15.75">
      <c r="C1631" s="23"/>
    </row>
    <row r="1632" ht="15.75">
      <c r="C1632" s="23"/>
    </row>
    <row r="1633" ht="15.75">
      <c r="C1633" s="23"/>
    </row>
    <row r="1634" ht="15.75">
      <c r="C1634" s="23"/>
    </row>
    <row r="1635" ht="15.75">
      <c r="C1635" s="23"/>
    </row>
    <row r="1636" ht="15.75">
      <c r="C1636" s="23"/>
    </row>
    <row r="1637" ht="15.75">
      <c r="C1637" s="23"/>
    </row>
    <row r="1638" ht="15.75">
      <c r="C1638" s="23"/>
    </row>
    <row r="1639" ht="15.75">
      <c r="C1639" s="23"/>
    </row>
    <row r="1640" ht="15.75">
      <c r="C1640" s="23"/>
    </row>
    <row r="1641" ht="15.75">
      <c r="C1641" s="23"/>
    </row>
    <row r="1642" ht="15.75">
      <c r="C1642" s="23"/>
    </row>
    <row r="1643" ht="15.75">
      <c r="C1643" s="23"/>
    </row>
    <row r="1644" ht="15.75">
      <c r="C1644" s="23"/>
    </row>
    <row r="1645" ht="15.75">
      <c r="C1645" s="23"/>
    </row>
    <row r="1646" ht="15.75">
      <c r="C1646" s="23"/>
    </row>
    <row r="1647" ht="15.75">
      <c r="C1647" s="23"/>
    </row>
    <row r="1648" ht="15.75">
      <c r="C1648" s="23"/>
    </row>
    <row r="1649" ht="15.75">
      <c r="C1649" s="23"/>
    </row>
    <row r="1650" ht="15.75">
      <c r="C1650" s="23"/>
    </row>
    <row r="1651" ht="15.75">
      <c r="C1651" s="23"/>
    </row>
    <row r="1652" ht="15.75">
      <c r="C1652" s="23"/>
    </row>
    <row r="1653" ht="15.75">
      <c r="C1653" s="23"/>
    </row>
    <row r="1654" ht="15.75">
      <c r="C1654" s="23"/>
    </row>
    <row r="1655" ht="15.75">
      <c r="C1655" s="23"/>
    </row>
    <row r="1656" ht="15.75">
      <c r="C1656" s="23"/>
    </row>
    <row r="1657" ht="15.75">
      <c r="C1657" s="23"/>
    </row>
    <row r="1658" ht="15.75">
      <c r="C1658" s="23"/>
    </row>
    <row r="1659" ht="15.75">
      <c r="C1659" s="23"/>
    </row>
    <row r="1660" ht="15.75">
      <c r="C1660" s="23"/>
    </row>
    <row r="1661" ht="15.75">
      <c r="C1661" s="23"/>
    </row>
    <row r="1662" ht="15.75">
      <c r="C1662" s="23"/>
    </row>
    <row r="1663" ht="15.75">
      <c r="C1663" s="23"/>
    </row>
    <row r="1664" ht="15.75">
      <c r="C1664" s="23"/>
    </row>
    <row r="1665" ht="15.75">
      <c r="C1665" s="23"/>
    </row>
    <row r="1666" ht="15.75">
      <c r="C1666" s="23"/>
    </row>
    <row r="1667" ht="15.75">
      <c r="C1667" s="23"/>
    </row>
    <row r="1668" ht="15.75">
      <c r="C1668" s="23"/>
    </row>
    <row r="1669" ht="15.75">
      <c r="C1669" s="23"/>
    </row>
    <row r="1670" ht="15.75">
      <c r="C1670" s="23"/>
    </row>
    <row r="1671" ht="15.75">
      <c r="C1671" s="23"/>
    </row>
    <row r="1672" ht="15.75">
      <c r="C1672" s="23"/>
    </row>
    <row r="1673" ht="15.75">
      <c r="C1673" s="23"/>
    </row>
    <row r="1674" ht="15.75">
      <c r="C1674" s="23"/>
    </row>
    <row r="1675" ht="15.75">
      <c r="C1675" s="23"/>
    </row>
    <row r="1676" ht="15.75">
      <c r="C1676" s="23"/>
    </row>
    <row r="1677" ht="15.75">
      <c r="C1677" s="23"/>
    </row>
    <row r="1678" ht="15.75">
      <c r="C1678" s="23"/>
    </row>
    <row r="1679" ht="15.75">
      <c r="C1679" s="23"/>
    </row>
    <row r="1680" ht="15.75">
      <c r="C1680" s="23"/>
    </row>
    <row r="1681" ht="15.75">
      <c r="C1681" s="23"/>
    </row>
    <row r="1682" ht="15.75">
      <c r="C1682" s="23"/>
    </row>
    <row r="1683" ht="15.75">
      <c r="C1683" s="23"/>
    </row>
    <row r="1684" ht="15.75">
      <c r="C1684" s="23"/>
    </row>
    <row r="1685" ht="15.75">
      <c r="C1685" s="23"/>
    </row>
    <row r="1686" ht="15.75">
      <c r="C1686" s="23"/>
    </row>
    <row r="1687" ht="15.75">
      <c r="C1687" s="23"/>
    </row>
    <row r="1688" ht="15.75">
      <c r="C1688" s="23"/>
    </row>
    <row r="1689" ht="15.75">
      <c r="C1689" s="23"/>
    </row>
    <row r="1690" ht="15.75">
      <c r="C1690" s="23"/>
    </row>
    <row r="1691" ht="15.75">
      <c r="C1691" s="23"/>
    </row>
    <row r="1692" ht="15.75">
      <c r="C1692" s="23"/>
    </row>
    <row r="1693" ht="15.75">
      <c r="C1693" s="23"/>
    </row>
    <row r="1694" ht="15.75">
      <c r="C1694" s="23"/>
    </row>
    <row r="1695" ht="15.75">
      <c r="C1695" s="23"/>
    </row>
    <row r="1696" ht="15.75">
      <c r="C1696" s="23"/>
    </row>
    <row r="1697" ht="15.75">
      <c r="C1697" s="23"/>
    </row>
    <row r="1698" ht="15.75">
      <c r="C1698" s="23"/>
    </row>
    <row r="1699" ht="15.75">
      <c r="C1699" s="23"/>
    </row>
    <row r="1700" ht="15.75">
      <c r="C1700" s="23"/>
    </row>
    <row r="1701" ht="15.75">
      <c r="C1701" s="23"/>
    </row>
    <row r="1702" ht="15.75">
      <c r="C1702" s="23"/>
    </row>
    <row r="1703" ht="15.75">
      <c r="C1703" s="23"/>
    </row>
    <row r="1704" ht="15.75">
      <c r="C1704" s="23"/>
    </row>
    <row r="1705" ht="15.75">
      <c r="C1705" s="23"/>
    </row>
    <row r="1706" ht="15.75">
      <c r="C1706" s="23"/>
    </row>
    <row r="1707" ht="15.75">
      <c r="C1707" s="23"/>
    </row>
    <row r="1708" ht="15.75">
      <c r="C1708" s="23"/>
    </row>
    <row r="1709" ht="15.75">
      <c r="C1709" s="23"/>
    </row>
    <row r="1710" ht="15.75">
      <c r="C1710" s="23"/>
    </row>
    <row r="1711" ht="15.75">
      <c r="C1711" s="23"/>
    </row>
    <row r="1712" ht="15.75">
      <c r="C1712" s="23"/>
    </row>
    <row r="1713" ht="15.75">
      <c r="C1713" s="23"/>
    </row>
    <row r="1714" ht="15.75">
      <c r="C1714" s="23"/>
    </row>
    <row r="1715" ht="15.75">
      <c r="C1715" s="23"/>
    </row>
    <row r="1716" ht="15.75">
      <c r="C1716" s="23"/>
    </row>
    <row r="1717" ht="15.75">
      <c r="C1717" s="23"/>
    </row>
    <row r="1718" ht="15.75">
      <c r="C1718" s="23"/>
    </row>
    <row r="1719" ht="15.75">
      <c r="C1719" s="23"/>
    </row>
    <row r="1720" ht="15.75">
      <c r="C1720" s="23"/>
    </row>
    <row r="1721" ht="15.75">
      <c r="C1721" s="23"/>
    </row>
    <row r="1722" ht="15.75">
      <c r="C1722" s="23"/>
    </row>
    <row r="1723" ht="15.75">
      <c r="C1723" s="23"/>
    </row>
    <row r="1724" ht="15.75">
      <c r="C1724" s="23"/>
    </row>
    <row r="1725" ht="15.75">
      <c r="C1725" s="23"/>
    </row>
    <row r="1726" ht="15.75">
      <c r="C1726" s="23"/>
    </row>
    <row r="1727" ht="15.75">
      <c r="C1727" s="23"/>
    </row>
    <row r="1728" ht="15.75">
      <c r="C1728" s="23"/>
    </row>
    <row r="1729" ht="15.75">
      <c r="C1729" s="23"/>
    </row>
    <row r="1730" ht="15.75">
      <c r="C1730" s="23"/>
    </row>
    <row r="1731" ht="15.75">
      <c r="C1731" s="23"/>
    </row>
    <row r="1732" ht="15.75">
      <c r="C1732" s="23"/>
    </row>
    <row r="1733" ht="15.75">
      <c r="C1733" s="23"/>
    </row>
    <row r="1734" ht="15.75">
      <c r="C1734" s="23"/>
    </row>
    <row r="1735" ht="15.75">
      <c r="C1735" s="23"/>
    </row>
    <row r="1736" ht="15.75">
      <c r="C1736" s="23"/>
    </row>
    <row r="1737" ht="15.75">
      <c r="C1737" s="23"/>
    </row>
    <row r="1738" ht="15.75">
      <c r="C1738" s="23"/>
    </row>
    <row r="1739" ht="15.75">
      <c r="C1739" s="23"/>
    </row>
    <row r="1740" ht="15.75">
      <c r="C1740" s="23"/>
    </row>
    <row r="1741" ht="15.75">
      <c r="C1741" s="23"/>
    </row>
    <row r="1742" ht="15.75">
      <c r="C1742" s="23"/>
    </row>
    <row r="1743" ht="15.75">
      <c r="C1743" s="23"/>
    </row>
    <row r="1744" ht="15.75">
      <c r="C1744" s="23"/>
    </row>
    <row r="1745" ht="15.75">
      <c r="C1745" s="23"/>
    </row>
    <row r="1746" ht="15.75">
      <c r="C1746" s="23"/>
    </row>
    <row r="1747" ht="15.75">
      <c r="C1747" s="23"/>
    </row>
    <row r="1748" ht="15.75">
      <c r="C1748" s="23"/>
    </row>
    <row r="1749" ht="15.75">
      <c r="C1749" s="23"/>
    </row>
    <row r="1750" ht="15.75">
      <c r="C1750" s="23"/>
    </row>
    <row r="1751" ht="15.75">
      <c r="C1751" s="23"/>
    </row>
    <row r="1752" ht="15.75">
      <c r="C1752" s="23"/>
    </row>
    <row r="1753" ht="15.75">
      <c r="C1753" s="23"/>
    </row>
    <row r="1754" ht="15.75">
      <c r="C1754" s="23"/>
    </row>
    <row r="1755" ht="15.75">
      <c r="C1755" s="23"/>
    </row>
    <row r="1756" ht="15.75">
      <c r="C1756" s="23"/>
    </row>
    <row r="1757" ht="15.75">
      <c r="C1757" s="23"/>
    </row>
    <row r="1758" ht="15.75">
      <c r="C1758" s="23"/>
    </row>
    <row r="1759" ht="15.75">
      <c r="C1759" s="23"/>
    </row>
    <row r="1760" ht="15.75">
      <c r="C1760" s="23"/>
    </row>
    <row r="1761" ht="15.75">
      <c r="C1761" s="23"/>
    </row>
    <row r="1762" ht="15.75">
      <c r="C1762" s="23"/>
    </row>
    <row r="1763" ht="15.75">
      <c r="C1763" s="23"/>
    </row>
    <row r="1764" ht="15.75">
      <c r="C1764" s="23"/>
    </row>
    <row r="1765" ht="15.75">
      <c r="C1765" s="23"/>
    </row>
    <row r="1766" ht="15.75">
      <c r="C1766" s="23"/>
    </row>
    <row r="1767" ht="15.75">
      <c r="C1767" s="23"/>
    </row>
    <row r="1768" ht="15.75">
      <c r="C1768" s="23"/>
    </row>
    <row r="1769" ht="15.75">
      <c r="C1769" s="23"/>
    </row>
    <row r="1770" ht="15.75">
      <c r="C1770" s="23"/>
    </row>
    <row r="1771" ht="15.75">
      <c r="C1771" s="23"/>
    </row>
    <row r="1772" ht="15.75">
      <c r="C1772" s="23"/>
    </row>
    <row r="1773" ht="15.75">
      <c r="C1773" s="23"/>
    </row>
    <row r="1774" ht="15.75">
      <c r="C1774" s="23"/>
    </row>
    <row r="1775" ht="15.75">
      <c r="C1775" s="23"/>
    </row>
    <row r="1776" ht="15.75">
      <c r="C1776" s="23"/>
    </row>
    <row r="1777" ht="15.75">
      <c r="C1777" s="23"/>
    </row>
    <row r="1778" ht="15.75">
      <c r="C1778" s="23"/>
    </row>
    <row r="1779" ht="15.75">
      <c r="C1779" s="23"/>
    </row>
    <row r="1780" ht="15.75">
      <c r="C1780" s="23"/>
    </row>
    <row r="1781" ht="15.75">
      <c r="C1781" s="23"/>
    </row>
    <row r="1782" ht="15.75">
      <c r="C1782" s="23"/>
    </row>
    <row r="1783" ht="15.75">
      <c r="C1783" s="23"/>
    </row>
    <row r="1784" ht="15.75">
      <c r="C1784" s="23"/>
    </row>
    <row r="1785" ht="15.75">
      <c r="C1785" s="23"/>
    </row>
    <row r="1786" ht="15.75">
      <c r="C1786" s="23"/>
    </row>
    <row r="1787" ht="15.75">
      <c r="C1787" s="23"/>
    </row>
    <row r="1788" ht="15.75">
      <c r="C1788" s="23"/>
    </row>
    <row r="1789" ht="15.75">
      <c r="C1789" s="23"/>
    </row>
    <row r="1790" ht="15.75">
      <c r="C1790" s="23"/>
    </row>
    <row r="1791" ht="15.75">
      <c r="C1791" s="23"/>
    </row>
    <row r="1792" ht="15.75">
      <c r="C1792" s="23"/>
    </row>
    <row r="1793" ht="15.75">
      <c r="C1793" s="23"/>
    </row>
    <row r="1794" ht="15.75">
      <c r="C1794" s="23"/>
    </row>
    <row r="1795" ht="15.75">
      <c r="C1795" s="23"/>
    </row>
    <row r="1796" ht="15.75">
      <c r="C1796" s="23"/>
    </row>
    <row r="1797" ht="15.75">
      <c r="C1797" s="23"/>
    </row>
    <row r="1798" ht="15.75">
      <c r="C1798" s="23"/>
    </row>
    <row r="1799" ht="15.75">
      <c r="C1799" s="23"/>
    </row>
    <row r="1800" ht="15.75">
      <c r="C1800" s="23"/>
    </row>
    <row r="1801" ht="15.75">
      <c r="C1801" s="23"/>
    </row>
    <row r="1802" ht="15.75">
      <c r="C1802" s="23"/>
    </row>
    <row r="1803" ht="15.75">
      <c r="C1803" s="23"/>
    </row>
    <row r="1804" ht="15.75">
      <c r="C1804" s="23"/>
    </row>
    <row r="1805" ht="15.75">
      <c r="C1805" s="23"/>
    </row>
    <row r="1806" ht="15.75">
      <c r="C1806" s="23"/>
    </row>
    <row r="1807" ht="15.75">
      <c r="C1807" s="23"/>
    </row>
    <row r="1808" ht="15.75">
      <c r="C1808" s="23"/>
    </row>
    <row r="1809" ht="15.75">
      <c r="C1809" s="23"/>
    </row>
    <row r="1810" ht="15.75">
      <c r="C1810" s="23"/>
    </row>
    <row r="1811" ht="15.75">
      <c r="C1811" s="23"/>
    </row>
    <row r="1812" ht="15.75">
      <c r="C1812" s="23"/>
    </row>
    <row r="1813" ht="15.75">
      <c r="C1813" s="23"/>
    </row>
    <row r="1814" ht="15.75">
      <c r="C1814" s="23"/>
    </row>
    <row r="1815" ht="15.75">
      <c r="C1815" s="23"/>
    </row>
    <row r="1816" ht="15.75">
      <c r="C1816" s="23"/>
    </row>
    <row r="1817" ht="15.75">
      <c r="C1817" s="23"/>
    </row>
    <row r="1818" ht="15.75">
      <c r="C1818" s="23"/>
    </row>
    <row r="1819" ht="15.75">
      <c r="C1819" s="23"/>
    </row>
    <row r="1820" ht="15.75">
      <c r="C1820" s="23"/>
    </row>
    <row r="1821" ht="15.75">
      <c r="C1821" s="23"/>
    </row>
    <row r="1822" ht="15.75">
      <c r="C1822" s="23"/>
    </row>
    <row r="1823" ht="15.75">
      <c r="C1823" s="23"/>
    </row>
    <row r="1824" ht="15.75">
      <c r="C1824" s="23"/>
    </row>
    <row r="1825" ht="15.75">
      <c r="C1825" s="23"/>
    </row>
    <row r="1826" ht="15.75">
      <c r="C1826" s="23"/>
    </row>
    <row r="1827" ht="15.75">
      <c r="C1827" s="23"/>
    </row>
    <row r="1828" ht="15.75">
      <c r="C1828" s="23"/>
    </row>
    <row r="1829" ht="15.75">
      <c r="C1829" s="23"/>
    </row>
    <row r="1830" ht="15.75">
      <c r="C1830" s="23"/>
    </row>
    <row r="1831" ht="15.75">
      <c r="C1831" s="23"/>
    </row>
    <row r="1832" ht="15.75">
      <c r="C1832" s="23"/>
    </row>
    <row r="1833" ht="15.75">
      <c r="C1833" s="23"/>
    </row>
    <row r="1834" ht="15.75">
      <c r="C1834" s="23"/>
    </row>
    <row r="1835" ht="15.75">
      <c r="C1835" s="23"/>
    </row>
    <row r="1836" ht="15.75">
      <c r="C1836" s="23"/>
    </row>
    <row r="1837" ht="15.75">
      <c r="C1837" s="23"/>
    </row>
    <row r="1838" ht="15.75">
      <c r="C1838" s="23"/>
    </row>
    <row r="1839" ht="15.75">
      <c r="C1839" s="23"/>
    </row>
    <row r="1840" ht="15.75">
      <c r="C1840" s="23"/>
    </row>
    <row r="1841" ht="15.75">
      <c r="C1841" s="23"/>
    </row>
    <row r="1842" ht="15.75">
      <c r="C1842" s="23"/>
    </row>
    <row r="1843" ht="15.75">
      <c r="C1843" s="23"/>
    </row>
    <row r="1844" ht="15.75">
      <c r="C1844" s="23"/>
    </row>
    <row r="1845" ht="15.75">
      <c r="C1845" s="23"/>
    </row>
    <row r="1846" ht="15.75">
      <c r="C1846" s="23"/>
    </row>
    <row r="1847" ht="15.75">
      <c r="C1847" s="23"/>
    </row>
    <row r="1848" ht="15.75">
      <c r="C1848" s="23"/>
    </row>
    <row r="1849" ht="15.75">
      <c r="C1849" s="23"/>
    </row>
    <row r="1850" ht="15.75">
      <c r="C1850" s="23"/>
    </row>
    <row r="1851" ht="15.75">
      <c r="C1851" s="23"/>
    </row>
    <row r="1852" ht="15.75">
      <c r="C1852" s="23"/>
    </row>
    <row r="1853" ht="15.75">
      <c r="C1853" s="23"/>
    </row>
    <row r="1854" ht="15.75">
      <c r="C1854" s="23"/>
    </row>
    <row r="1855" ht="15.75">
      <c r="C1855" s="23"/>
    </row>
    <row r="1856" ht="15.75">
      <c r="C1856" s="23"/>
    </row>
    <row r="1857" ht="15.75">
      <c r="C1857" s="23"/>
    </row>
    <row r="1858" ht="15.75">
      <c r="C1858" s="23"/>
    </row>
    <row r="1859" ht="15.75">
      <c r="C1859" s="23"/>
    </row>
    <row r="1860" ht="15.75">
      <c r="C1860" s="23"/>
    </row>
    <row r="1861" ht="15.75">
      <c r="C1861" s="23"/>
    </row>
    <row r="1862" ht="15.75">
      <c r="C1862" s="23"/>
    </row>
    <row r="1863" ht="15.75">
      <c r="C1863" s="23"/>
    </row>
    <row r="1864" ht="15.75">
      <c r="C1864" s="23"/>
    </row>
    <row r="1865" ht="15.75">
      <c r="C1865" s="23"/>
    </row>
    <row r="1866" ht="15.75">
      <c r="C1866" s="23"/>
    </row>
    <row r="1867" ht="15.75">
      <c r="C1867" s="23"/>
    </row>
    <row r="1868" ht="15.75">
      <c r="C1868" s="23"/>
    </row>
    <row r="1869" ht="15.75">
      <c r="C1869" s="23"/>
    </row>
    <row r="1870" ht="15.75">
      <c r="C1870" s="23"/>
    </row>
    <row r="1871" ht="15.75">
      <c r="C1871" s="23"/>
    </row>
    <row r="1872" ht="15.75">
      <c r="C1872" s="23"/>
    </row>
    <row r="1873" ht="15.75">
      <c r="C1873" s="23"/>
    </row>
    <row r="1874" ht="15.75">
      <c r="C1874" s="23"/>
    </row>
    <row r="1875" ht="15.75">
      <c r="C1875" s="23"/>
    </row>
    <row r="1876" ht="15.75">
      <c r="C1876" s="23"/>
    </row>
    <row r="1877" ht="15.75">
      <c r="C1877" s="23"/>
    </row>
    <row r="1878" ht="15.75">
      <c r="C1878" s="23"/>
    </row>
    <row r="1879" ht="15.75">
      <c r="C1879" s="23"/>
    </row>
    <row r="1880" ht="15.75">
      <c r="C1880" s="23"/>
    </row>
    <row r="1881" ht="15.75">
      <c r="C1881" s="23"/>
    </row>
    <row r="1882" ht="15.75">
      <c r="C1882" s="23"/>
    </row>
    <row r="1883" ht="15.75">
      <c r="C1883" s="23"/>
    </row>
    <row r="1884" ht="15.75">
      <c r="C1884" s="23"/>
    </row>
    <row r="1885" ht="15.75">
      <c r="C1885" s="23"/>
    </row>
    <row r="1886" ht="15.75">
      <c r="C1886" s="23"/>
    </row>
    <row r="1887" ht="15.75">
      <c r="C1887" s="23"/>
    </row>
    <row r="1888" ht="15.75">
      <c r="C1888" s="23"/>
    </row>
    <row r="1889" ht="15.75">
      <c r="C1889" s="23"/>
    </row>
    <row r="1890" ht="15.75">
      <c r="C1890" s="23"/>
    </row>
    <row r="1891" ht="15.75">
      <c r="C1891" s="23"/>
    </row>
    <row r="1892" ht="15.75">
      <c r="C1892" s="23"/>
    </row>
    <row r="1893" ht="15.75">
      <c r="C1893" s="23"/>
    </row>
    <row r="1894" ht="15.75">
      <c r="C1894" s="23"/>
    </row>
    <row r="1895" ht="15.75">
      <c r="C1895" s="23"/>
    </row>
    <row r="1896" ht="15.75">
      <c r="C1896" s="23"/>
    </row>
    <row r="1897" ht="15.75">
      <c r="C1897" s="23"/>
    </row>
    <row r="1898" ht="15.75">
      <c r="C1898" s="23"/>
    </row>
    <row r="1899" ht="15.75">
      <c r="C1899" s="23"/>
    </row>
    <row r="1900" ht="15.75">
      <c r="C1900" s="23"/>
    </row>
    <row r="1901" ht="15.75">
      <c r="C1901" s="23"/>
    </row>
    <row r="1902" ht="15.75">
      <c r="C1902" s="23"/>
    </row>
    <row r="1903" ht="15.75">
      <c r="C1903" s="23"/>
    </row>
    <row r="1904" ht="15.75">
      <c r="C1904" s="23"/>
    </row>
    <row r="1905" ht="15.75">
      <c r="C1905" s="23"/>
    </row>
    <row r="1906" ht="15.75">
      <c r="C1906" s="23"/>
    </row>
    <row r="1907" ht="15.75">
      <c r="C1907" s="23"/>
    </row>
    <row r="1908" ht="15.75">
      <c r="C1908" s="23"/>
    </row>
    <row r="1909" ht="15.75">
      <c r="C1909" s="23"/>
    </row>
    <row r="1910" ht="15.75">
      <c r="C1910" s="23"/>
    </row>
    <row r="1911" ht="15.75">
      <c r="C1911" s="23"/>
    </row>
    <row r="1912" ht="15.75">
      <c r="C1912" s="23"/>
    </row>
    <row r="1913" ht="15.75">
      <c r="C1913" s="23"/>
    </row>
    <row r="1914" ht="15.75">
      <c r="C1914" s="23"/>
    </row>
    <row r="1915" ht="15.75">
      <c r="C1915" s="23"/>
    </row>
    <row r="1916" ht="15.75">
      <c r="C1916" s="23"/>
    </row>
    <row r="1917" ht="15.75">
      <c r="C1917" s="23"/>
    </row>
    <row r="1918" ht="15.75">
      <c r="C1918" s="23"/>
    </row>
    <row r="1919" ht="15.75">
      <c r="C1919" s="23"/>
    </row>
    <row r="1920" ht="15.75">
      <c r="C1920" s="23"/>
    </row>
    <row r="1921" ht="15.75">
      <c r="C1921" s="23"/>
    </row>
    <row r="1922" ht="15.75">
      <c r="C1922" s="23"/>
    </row>
    <row r="1923" ht="15.75">
      <c r="C1923" s="23"/>
    </row>
    <row r="1924" ht="15.75">
      <c r="C1924" s="23"/>
    </row>
    <row r="1925" ht="15.75">
      <c r="C1925" s="23"/>
    </row>
    <row r="1926" ht="15.75">
      <c r="C1926" s="23"/>
    </row>
    <row r="1927" ht="15.75">
      <c r="C1927" s="23"/>
    </row>
    <row r="1928" ht="15.75">
      <c r="C1928" s="23"/>
    </row>
    <row r="1929" ht="15.75">
      <c r="C1929" s="23"/>
    </row>
    <row r="1930" ht="15.75">
      <c r="C1930" s="23"/>
    </row>
    <row r="1931" ht="15.75">
      <c r="C1931" s="23"/>
    </row>
    <row r="1932" ht="15.75">
      <c r="C1932" s="23"/>
    </row>
    <row r="1933" ht="15.75">
      <c r="C1933" s="23"/>
    </row>
    <row r="1934" ht="15.75">
      <c r="C1934" s="23"/>
    </row>
    <row r="1935" ht="15.75">
      <c r="C1935" s="23"/>
    </row>
    <row r="1936" ht="15.75">
      <c r="C1936" s="23"/>
    </row>
    <row r="1937" ht="15.75">
      <c r="C1937" s="23"/>
    </row>
    <row r="1938" ht="15.75">
      <c r="C1938" s="23"/>
    </row>
    <row r="1939" ht="15.75">
      <c r="C1939" s="23"/>
    </row>
    <row r="1940" ht="15.75">
      <c r="C1940" s="23"/>
    </row>
    <row r="1941" ht="15.75">
      <c r="C1941" s="23"/>
    </row>
    <row r="1942" ht="15.75">
      <c r="C1942" s="23"/>
    </row>
    <row r="1943" ht="15.75">
      <c r="C1943" s="23"/>
    </row>
    <row r="1944" ht="15.75">
      <c r="C1944" s="23"/>
    </row>
    <row r="1945" ht="15.75">
      <c r="C1945" s="23"/>
    </row>
    <row r="1946" ht="15.75">
      <c r="C1946" s="23"/>
    </row>
    <row r="1947" ht="15.75">
      <c r="C1947" s="23"/>
    </row>
    <row r="1948" ht="15.75">
      <c r="C1948" s="23"/>
    </row>
    <row r="1949" ht="15.75">
      <c r="C1949" s="23"/>
    </row>
    <row r="1950" ht="15.75">
      <c r="C1950" s="23"/>
    </row>
    <row r="1951" ht="15.75">
      <c r="C1951" s="23"/>
    </row>
    <row r="1952" ht="15.75">
      <c r="C1952" s="23"/>
    </row>
    <row r="1953" ht="15.75">
      <c r="C1953" s="23"/>
    </row>
    <row r="1954" ht="15.75">
      <c r="C1954" s="23"/>
    </row>
    <row r="1955" ht="15.75">
      <c r="C1955" s="23"/>
    </row>
    <row r="1956" ht="15.75">
      <c r="C1956" s="23"/>
    </row>
    <row r="1957" ht="15.75">
      <c r="C1957" s="23"/>
    </row>
    <row r="1958" ht="15.75">
      <c r="C1958" s="23"/>
    </row>
    <row r="1959" ht="15.75">
      <c r="C1959" s="23"/>
    </row>
    <row r="1960" ht="15.75">
      <c r="C1960" s="23"/>
    </row>
    <row r="1961" ht="15.75">
      <c r="C1961" s="23"/>
    </row>
    <row r="1962" ht="15.75">
      <c r="C1962" s="23"/>
    </row>
    <row r="1963" ht="15.75">
      <c r="C1963" s="23"/>
    </row>
    <row r="1964" ht="15.75">
      <c r="C1964" s="23"/>
    </row>
    <row r="1965" ht="15.75">
      <c r="C1965" s="23"/>
    </row>
    <row r="1966" ht="15.75">
      <c r="C1966" s="23"/>
    </row>
    <row r="1967" ht="15.75">
      <c r="C1967" s="23"/>
    </row>
    <row r="1968" ht="15.75">
      <c r="C1968" s="23"/>
    </row>
    <row r="1969" ht="15.75">
      <c r="C1969" s="23"/>
    </row>
    <row r="1970" ht="15.75">
      <c r="C1970" s="23"/>
    </row>
    <row r="1971" ht="15.75">
      <c r="C1971" s="23"/>
    </row>
    <row r="1972" ht="15.75">
      <c r="C1972" s="23"/>
    </row>
    <row r="1973" ht="15.75">
      <c r="C1973" s="23"/>
    </row>
    <row r="1974" ht="15.75">
      <c r="C1974" s="23"/>
    </row>
    <row r="1975" ht="15.75">
      <c r="C1975" s="23"/>
    </row>
    <row r="1976" ht="15.75">
      <c r="C1976" s="23"/>
    </row>
    <row r="1977" ht="15.75">
      <c r="C1977" s="23"/>
    </row>
    <row r="1978" ht="15.75">
      <c r="C1978" s="23"/>
    </row>
    <row r="1979" ht="15.75">
      <c r="C1979" s="23"/>
    </row>
    <row r="1980" ht="15.75">
      <c r="C1980" s="23"/>
    </row>
    <row r="1981" ht="15.75">
      <c r="C1981" s="23"/>
    </row>
    <row r="1982" ht="15.75">
      <c r="C1982" s="23"/>
    </row>
    <row r="1983" ht="15.75">
      <c r="C1983" s="23"/>
    </row>
    <row r="1984" ht="15.75">
      <c r="C1984" s="23"/>
    </row>
    <row r="1985" ht="15.75">
      <c r="C1985" s="23"/>
    </row>
    <row r="1986" ht="15.75">
      <c r="C1986" s="23"/>
    </row>
    <row r="1987" ht="15.75">
      <c r="C1987" s="23"/>
    </row>
    <row r="1988" ht="15.75">
      <c r="C1988" s="23"/>
    </row>
    <row r="1989" ht="15.75">
      <c r="C1989" s="23"/>
    </row>
    <row r="1990" ht="15.75">
      <c r="C1990" s="23"/>
    </row>
    <row r="1991" ht="15.75">
      <c r="C1991" s="23"/>
    </row>
    <row r="1992" ht="15.75">
      <c r="C1992" s="23"/>
    </row>
    <row r="1993" ht="15.75">
      <c r="C1993" s="23"/>
    </row>
    <row r="1994" ht="15.75">
      <c r="C1994" s="23"/>
    </row>
    <row r="1995" ht="15.75">
      <c r="C1995" s="23"/>
    </row>
    <row r="1996" ht="15.75">
      <c r="C1996" s="23"/>
    </row>
    <row r="1997" ht="15.75">
      <c r="C1997" s="23"/>
    </row>
    <row r="1998" ht="15.75">
      <c r="C1998" s="23"/>
    </row>
    <row r="1999" ht="15.75">
      <c r="C1999" s="23"/>
    </row>
    <row r="2000" ht="15.75">
      <c r="C2000" s="23"/>
    </row>
    <row r="2001" ht="15.75">
      <c r="C2001" s="23"/>
    </row>
    <row r="2002" ht="15.75">
      <c r="C2002" s="23"/>
    </row>
    <row r="2003" ht="15.75">
      <c r="C2003" s="23"/>
    </row>
    <row r="2004" ht="15.75">
      <c r="C2004" s="23"/>
    </row>
    <row r="2005" ht="15.75">
      <c r="C2005" s="23"/>
    </row>
    <row r="2006" ht="15.75">
      <c r="C2006" s="23"/>
    </row>
    <row r="2007" ht="15.75">
      <c r="C2007" s="23"/>
    </row>
    <row r="2008" ht="15.75">
      <c r="C2008" s="23"/>
    </row>
    <row r="2009" ht="15.75">
      <c r="C2009" s="23"/>
    </row>
    <row r="2010" ht="15.75">
      <c r="C2010" s="23"/>
    </row>
    <row r="2011" ht="15.75">
      <c r="C2011" s="23"/>
    </row>
    <row r="2012" ht="15.75">
      <c r="C2012" s="23"/>
    </row>
    <row r="2013" ht="15.75">
      <c r="C2013" s="23"/>
    </row>
    <row r="2014" ht="15.75">
      <c r="C2014" s="23"/>
    </row>
    <row r="2015" ht="15.75">
      <c r="C2015" s="23"/>
    </row>
    <row r="2016" ht="15.75">
      <c r="C2016" s="23"/>
    </row>
    <row r="2017" ht="15.75">
      <c r="C2017" s="23"/>
    </row>
    <row r="2018" ht="15.75">
      <c r="C2018" s="23"/>
    </row>
    <row r="2019" ht="15.75">
      <c r="C2019" s="23"/>
    </row>
    <row r="2020" ht="15.75">
      <c r="C2020" s="23"/>
    </row>
    <row r="2021" ht="15.75">
      <c r="C2021" s="23"/>
    </row>
    <row r="2022" ht="15.75">
      <c r="C2022" s="23"/>
    </row>
    <row r="2023" ht="15.75">
      <c r="C2023" s="23"/>
    </row>
    <row r="2024" ht="15.75">
      <c r="C2024" s="23"/>
    </row>
    <row r="2025" ht="15.75">
      <c r="C2025" s="23"/>
    </row>
    <row r="2026" ht="15.75">
      <c r="C2026" s="23"/>
    </row>
    <row r="2027" ht="15.75">
      <c r="C2027" s="23"/>
    </row>
    <row r="2028" ht="15.75">
      <c r="C2028" s="23"/>
    </row>
    <row r="2029" ht="15.75">
      <c r="C2029" s="23"/>
    </row>
    <row r="2030" ht="15.75">
      <c r="C2030" s="23"/>
    </row>
    <row r="2031" ht="15.75">
      <c r="C2031" s="23"/>
    </row>
    <row r="2032" ht="15.75">
      <c r="C2032" s="23"/>
    </row>
    <row r="2033" ht="15.75">
      <c r="C2033" s="23"/>
    </row>
    <row r="2034" ht="15.75">
      <c r="C2034" s="23"/>
    </row>
    <row r="2035" ht="15.75">
      <c r="C2035" s="23"/>
    </row>
    <row r="2036" ht="15.75">
      <c r="C2036" s="23"/>
    </row>
    <row r="2037" ht="15.75">
      <c r="C2037" s="23"/>
    </row>
    <row r="2038" ht="15.75">
      <c r="C2038" s="23"/>
    </row>
    <row r="2039" ht="15.75">
      <c r="C2039" s="23"/>
    </row>
    <row r="2040" ht="15.75">
      <c r="C2040" s="23"/>
    </row>
    <row r="2041" ht="15.75">
      <c r="C2041" s="23"/>
    </row>
    <row r="2042" ht="15.75">
      <c r="C2042" s="23"/>
    </row>
    <row r="2043" ht="15.75">
      <c r="C2043" s="23"/>
    </row>
    <row r="2044" ht="15.75">
      <c r="C2044" s="23"/>
    </row>
    <row r="2045" ht="15.75">
      <c r="C2045" s="23"/>
    </row>
    <row r="2046" ht="15.75">
      <c r="C2046" s="23"/>
    </row>
    <row r="2047" ht="15.75">
      <c r="C2047" s="23"/>
    </row>
    <row r="2048" ht="15.75">
      <c r="C2048" s="23"/>
    </row>
    <row r="2049" ht="15.75">
      <c r="C2049" s="23"/>
    </row>
    <row r="2050" ht="15.75">
      <c r="C2050" s="23"/>
    </row>
    <row r="2051" ht="15.75">
      <c r="C2051" s="23"/>
    </row>
    <row r="2052" ht="15.75">
      <c r="C2052" s="23"/>
    </row>
    <row r="2053" ht="15.75">
      <c r="C2053" s="23"/>
    </row>
    <row r="2054" ht="15.75">
      <c r="C2054" s="23"/>
    </row>
    <row r="2055" ht="15.75">
      <c r="C2055" s="23"/>
    </row>
    <row r="2056" ht="15.75">
      <c r="C2056" s="23"/>
    </row>
    <row r="2057" ht="15.75">
      <c r="C2057" s="23"/>
    </row>
    <row r="2058" ht="15.75">
      <c r="C2058" s="23"/>
    </row>
    <row r="2059" ht="15.75">
      <c r="C2059" s="23"/>
    </row>
    <row r="2060" ht="15.75">
      <c r="C2060" s="23"/>
    </row>
    <row r="2061" ht="15.75">
      <c r="C2061" s="23"/>
    </row>
    <row r="2062" ht="15.75">
      <c r="C2062" s="23"/>
    </row>
    <row r="2063" ht="15.75">
      <c r="C2063" s="23"/>
    </row>
    <row r="2064" ht="15.75">
      <c r="C2064" s="23"/>
    </row>
    <row r="2065" ht="15.75">
      <c r="C2065" s="23"/>
    </row>
    <row r="2066" ht="15.75">
      <c r="C2066" s="23"/>
    </row>
    <row r="2067" ht="15.75">
      <c r="C2067" s="23"/>
    </row>
    <row r="2068" ht="15.75">
      <c r="C2068" s="23"/>
    </row>
    <row r="2069" ht="15.75">
      <c r="C2069" s="23"/>
    </row>
    <row r="2070" ht="15.75">
      <c r="C2070" s="23"/>
    </row>
    <row r="2071" ht="15.75">
      <c r="C2071" s="23"/>
    </row>
    <row r="2072" ht="15.75">
      <c r="C2072" s="23"/>
    </row>
    <row r="2073" ht="15.75">
      <c r="C2073" s="23"/>
    </row>
    <row r="2074" ht="15.75">
      <c r="C2074" s="23"/>
    </row>
    <row r="2075" ht="15.75">
      <c r="C2075" s="23"/>
    </row>
    <row r="2076" ht="15.75">
      <c r="C2076" s="23"/>
    </row>
    <row r="2077" ht="15.75">
      <c r="C2077" s="23"/>
    </row>
    <row r="2078" ht="15.75">
      <c r="C2078" s="23"/>
    </row>
    <row r="2079" ht="15.75">
      <c r="C2079" s="23"/>
    </row>
    <row r="2080" ht="15.75">
      <c r="C2080" s="23"/>
    </row>
    <row r="2081" ht="15.75">
      <c r="C2081" s="23"/>
    </row>
    <row r="2082" ht="15.75">
      <c r="C2082" s="23"/>
    </row>
    <row r="2083" ht="15.75">
      <c r="C2083" s="23"/>
    </row>
    <row r="2084" ht="15.75">
      <c r="C2084" s="23"/>
    </row>
    <row r="2085" ht="15.75">
      <c r="C2085" s="23"/>
    </row>
    <row r="2086" ht="15.75">
      <c r="C2086" s="23"/>
    </row>
    <row r="2087" ht="15.75">
      <c r="C2087" s="23"/>
    </row>
    <row r="2088" ht="15.75">
      <c r="C2088" s="23"/>
    </row>
    <row r="2089" ht="15.75">
      <c r="C2089" s="23"/>
    </row>
    <row r="2090" ht="15.75">
      <c r="C2090" s="23"/>
    </row>
    <row r="2091" ht="15.75">
      <c r="C2091" s="23"/>
    </row>
    <row r="2092" ht="15.75">
      <c r="C2092" s="23"/>
    </row>
    <row r="2093" ht="15.75">
      <c r="C2093" s="23"/>
    </row>
    <row r="2094" ht="15.75">
      <c r="C2094" s="23"/>
    </row>
    <row r="2095" ht="15.75">
      <c r="C2095" s="23"/>
    </row>
    <row r="2096" ht="15.75">
      <c r="C2096" s="23"/>
    </row>
    <row r="2097" ht="15.75">
      <c r="C2097" s="23"/>
    </row>
    <row r="2098" ht="15.75">
      <c r="C2098" s="23"/>
    </row>
    <row r="2099" ht="15.75">
      <c r="C2099" s="23"/>
    </row>
    <row r="2100" ht="15.75">
      <c r="C2100" s="23"/>
    </row>
    <row r="2101" ht="15.75">
      <c r="C2101" s="23"/>
    </row>
    <row r="2102" ht="15.75">
      <c r="C2102" s="23"/>
    </row>
    <row r="2103" ht="15.75">
      <c r="C2103" s="23"/>
    </row>
    <row r="2104" ht="15.75">
      <c r="C2104" s="23"/>
    </row>
    <row r="2105" ht="15.75">
      <c r="C2105" s="23"/>
    </row>
    <row r="2106" ht="15.75">
      <c r="C2106" s="23"/>
    </row>
    <row r="2107" ht="15.75">
      <c r="C2107" s="23"/>
    </row>
    <row r="2108" ht="15.75">
      <c r="C2108" s="23"/>
    </row>
    <row r="2109" ht="15.75">
      <c r="C2109" s="23"/>
    </row>
    <row r="2110" ht="15.75">
      <c r="C2110" s="23"/>
    </row>
    <row r="2111" ht="15.75">
      <c r="C2111" s="23"/>
    </row>
    <row r="2112" ht="15.75">
      <c r="C2112" s="23"/>
    </row>
    <row r="2113" ht="15.75">
      <c r="C2113" s="23"/>
    </row>
    <row r="2114" ht="15.75">
      <c r="C2114" s="23"/>
    </row>
    <row r="2115" ht="15.75">
      <c r="C2115" s="23"/>
    </row>
    <row r="2116" ht="15.75">
      <c r="C2116" s="23"/>
    </row>
    <row r="2117" ht="15.75">
      <c r="C2117" s="23"/>
    </row>
    <row r="2118" ht="15.75">
      <c r="C2118" s="23"/>
    </row>
    <row r="2119" ht="15.75">
      <c r="C2119" s="23"/>
    </row>
    <row r="2120" ht="15.75">
      <c r="C2120" s="23"/>
    </row>
    <row r="2121" ht="15.75">
      <c r="C2121" s="23"/>
    </row>
    <row r="2122" ht="15.75">
      <c r="C2122" s="23"/>
    </row>
    <row r="2123" ht="15.75">
      <c r="C2123" s="23"/>
    </row>
    <row r="2124" ht="15.75">
      <c r="C2124" s="23"/>
    </row>
    <row r="2125" ht="15.75">
      <c r="C2125" s="23"/>
    </row>
    <row r="2126" ht="15.75">
      <c r="C2126" s="23"/>
    </row>
    <row r="2127" ht="15.75">
      <c r="C2127" s="23"/>
    </row>
    <row r="2128" ht="15.75">
      <c r="C2128" s="23"/>
    </row>
    <row r="2129" ht="15.75">
      <c r="C2129" s="23"/>
    </row>
    <row r="2130" ht="15.75">
      <c r="C2130" s="23"/>
    </row>
    <row r="2131" ht="15.75">
      <c r="C2131" s="23"/>
    </row>
    <row r="2132" ht="15.75">
      <c r="C2132" s="23"/>
    </row>
    <row r="2133" ht="15.75">
      <c r="C2133" s="23"/>
    </row>
    <row r="2134" ht="15.75">
      <c r="C2134" s="23"/>
    </row>
    <row r="2135" ht="15.75">
      <c r="C2135" s="23"/>
    </row>
    <row r="2136" ht="15.75">
      <c r="C2136" s="23"/>
    </row>
    <row r="2137" ht="15.75">
      <c r="C2137" s="23"/>
    </row>
    <row r="2138" ht="15.75">
      <c r="C2138" s="23"/>
    </row>
    <row r="2139" ht="15.75">
      <c r="C2139" s="23"/>
    </row>
    <row r="2140" ht="15.75">
      <c r="C2140" s="23"/>
    </row>
    <row r="2141" ht="15.75">
      <c r="C2141" s="23"/>
    </row>
    <row r="2142" ht="15.75">
      <c r="C2142" s="23"/>
    </row>
    <row r="2143" ht="15.75">
      <c r="C2143" s="23"/>
    </row>
    <row r="2144" ht="15.75">
      <c r="C2144" s="23"/>
    </row>
    <row r="2145" ht="15.75">
      <c r="C2145" s="23"/>
    </row>
    <row r="2146" ht="15.75">
      <c r="C2146" s="23"/>
    </row>
    <row r="2147" ht="15.75">
      <c r="C2147" s="23"/>
    </row>
    <row r="2148" ht="15.75">
      <c r="C2148" s="23"/>
    </row>
    <row r="2149" ht="15.75">
      <c r="C2149" s="23"/>
    </row>
    <row r="2150" ht="15.75">
      <c r="C2150" s="23"/>
    </row>
    <row r="2151" ht="15.75">
      <c r="C2151" s="23"/>
    </row>
    <row r="2152" ht="15.75">
      <c r="C2152" s="23"/>
    </row>
    <row r="2153" ht="15.75">
      <c r="C2153" s="23"/>
    </row>
    <row r="2154" ht="15.75">
      <c r="C2154" s="23"/>
    </row>
    <row r="2155" ht="15.75">
      <c r="C2155" s="23"/>
    </row>
    <row r="2156" ht="15.75">
      <c r="C2156" s="23"/>
    </row>
    <row r="2157" ht="15.75">
      <c r="C2157" s="23"/>
    </row>
    <row r="2158" ht="15.75">
      <c r="C2158" s="23"/>
    </row>
    <row r="2159" ht="15.75">
      <c r="C2159" s="23"/>
    </row>
    <row r="2160" ht="15.75">
      <c r="C2160" s="23"/>
    </row>
    <row r="2161" ht="15.75">
      <c r="C2161" s="23"/>
    </row>
    <row r="2162" ht="15.75">
      <c r="C2162" s="23"/>
    </row>
    <row r="2163" ht="15.75">
      <c r="C2163" s="23"/>
    </row>
    <row r="2164" ht="15.75">
      <c r="C2164" s="23"/>
    </row>
    <row r="2165" ht="15.75">
      <c r="C2165" s="23"/>
    </row>
    <row r="2166" ht="15.75">
      <c r="C2166" s="23"/>
    </row>
    <row r="2167" ht="15.75">
      <c r="C2167" s="23"/>
    </row>
    <row r="2168" ht="15.75">
      <c r="C2168" s="23"/>
    </row>
    <row r="2169" ht="15.75">
      <c r="C2169" s="23"/>
    </row>
    <row r="2170" ht="15.75">
      <c r="C2170" s="23"/>
    </row>
    <row r="2171" ht="15.75">
      <c r="C2171" s="23"/>
    </row>
    <row r="2172" ht="15.75">
      <c r="C2172" s="23"/>
    </row>
    <row r="2173" ht="15.75">
      <c r="C2173" s="23"/>
    </row>
    <row r="2174" ht="15.75">
      <c r="C2174" s="23"/>
    </row>
    <row r="2175" ht="15.75">
      <c r="C2175" s="23"/>
    </row>
    <row r="2176" ht="15.75">
      <c r="C2176" s="23"/>
    </row>
    <row r="2177" ht="15.75">
      <c r="C2177" s="23"/>
    </row>
    <row r="2178" ht="15.75">
      <c r="C2178" s="23"/>
    </row>
    <row r="2179" ht="15.75">
      <c r="C2179" s="23"/>
    </row>
    <row r="2180" ht="15.75">
      <c r="C2180" s="23"/>
    </row>
    <row r="2181" ht="15.75">
      <c r="C2181" s="23"/>
    </row>
    <row r="2182" ht="15.75">
      <c r="C2182" s="23"/>
    </row>
    <row r="2183" ht="15.75">
      <c r="C2183" s="23"/>
    </row>
    <row r="2184" ht="15.75">
      <c r="C2184" s="23"/>
    </row>
    <row r="2185" ht="15.75">
      <c r="C2185" s="23"/>
    </row>
    <row r="2186" ht="15.75">
      <c r="C2186" s="23"/>
    </row>
    <row r="2187" ht="15.75">
      <c r="C2187" s="23"/>
    </row>
    <row r="2188" ht="15.75">
      <c r="C2188" s="23"/>
    </row>
    <row r="2189" ht="15.75">
      <c r="C2189" s="23"/>
    </row>
    <row r="2190" ht="15.75">
      <c r="C2190" s="23"/>
    </row>
    <row r="2191" ht="15.75">
      <c r="C2191" s="23"/>
    </row>
    <row r="2192" ht="15.75">
      <c r="C2192" s="23"/>
    </row>
    <row r="2193" ht="15.75">
      <c r="C2193" s="23"/>
    </row>
    <row r="2194" ht="15.75">
      <c r="C2194" s="23"/>
    </row>
    <row r="2195" ht="15.75">
      <c r="C2195" s="23"/>
    </row>
    <row r="2196" ht="15.75">
      <c r="C2196" s="23"/>
    </row>
    <row r="2197" ht="15.75">
      <c r="C2197" s="23"/>
    </row>
    <row r="2198" ht="15.75">
      <c r="C2198" s="23"/>
    </row>
    <row r="2199" ht="15.75">
      <c r="C2199" s="23"/>
    </row>
    <row r="2200" ht="15.75">
      <c r="C2200" s="23"/>
    </row>
    <row r="2201" ht="15.75">
      <c r="C2201" s="23"/>
    </row>
    <row r="2202" ht="15.75">
      <c r="C2202" s="23"/>
    </row>
    <row r="2203" ht="15.75">
      <c r="C2203" s="23"/>
    </row>
    <row r="2204" ht="15.75">
      <c r="C2204" s="23"/>
    </row>
    <row r="2205" ht="15.75">
      <c r="C2205" s="23"/>
    </row>
    <row r="2206" ht="15.75">
      <c r="C2206" s="23"/>
    </row>
    <row r="2207" ht="15.75">
      <c r="C2207" s="23"/>
    </row>
    <row r="2208" ht="15.75">
      <c r="C2208" s="23"/>
    </row>
    <row r="2209" ht="15.75">
      <c r="C2209" s="23"/>
    </row>
    <row r="2210" ht="15.75">
      <c r="C2210" s="23"/>
    </row>
    <row r="2211" ht="15.75">
      <c r="C2211" s="23"/>
    </row>
    <row r="2212" ht="15.75">
      <c r="C2212" s="23"/>
    </row>
    <row r="2213" ht="15.75">
      <c r="C2213" s="23"/>
    </row>
    <row r="2214" ht="15.75">
      <c r="C2214" s="23"/>
    </row>
    <row r="2215" ht="15.75">
      <c r="C2215" s="23"/>
    </row>
    <row r="2216" ht="15.75">
      <c r="C2216" s="23"/>
    </row>
    <row r="2217" ht="15.75">
      <c r="C2217" s="23"/>
    </row>
    <row r="2218" ht="15.75">
      <c r="C2218" s="23"/>
    </row>
    <row r="2219" ht="15.75">
      <c r="C2219" s="23"/>
    </row>
    <row r="2220" ht="15.75">
      <c r="C2220" s="23"/>
    </row>
    <row r="2221" ht="15.75">
      <c r="C2221" s="23"/>
    </row>
    <row r="2222" ht="15.75">
      <c r="C2222" s="23"/>
    </row>
    <row r="2223" ht="15.75">
      <c r="C2223" s="23"/>
    </row>
    <row r="2224" ht="15.75">
      <c r="C2224" s="23"/>
    </row>
    <row r="2225" ht="15.75">
      <c r="C2225" s="23"/>
    </row>
    <row r="2226" ht="15.75">
      <c r="C2226" s="23"/>
    </row>
    <row r="2227" ht="15.75">
      <c r="C2227" s="23"/>
    </row>
    <row r="2228" ht="15.75">
      <c r="C2228" s="23"/>
    </row>
    <row r="2229" ht="15.75">
      <c r="C2229" s="23"/>
    </row>
    <row r="2230" ht="15.75">
      <c r="C2230" s="23"/>
    </row>
    <row r="2231" ht="15.75">
      <c r="C2231" s="23"/>
    </row>
    <row r="2232" ht="15.75">
      <c r="C2232" s="23"/>
    </row>
    <row r="2233" ht="15.75">
      <c r="C2233" s="23"/>
    </row>
    <row r="2234" ht="15.75">
      <c r="C2234" s="23"/>
    </row>
    <row r="2235" ht="15.75">
      <c r="C2235" s="23"/>
    </row>
    <row r="2236" ht="15.75">
      <c r="C2236" s="23"/>
    </row>
    <row r="2237" ht="15.75">
      <c r="C2237" s="23"/>
    </row>
    <row r="2238" ht="15.75">
      <c r="C2238" s="23"/>
    </row>
    <row r="2239" ht="15.75">
      <c r="C2239" s="23"/>
    </row>
    <row r="2240" ht="15.75">
      <c r="C2240" s="23"/>
    </row>
    <row r="2241" ht="15.75">
      <c r="C2241" s="23"/>
    </row>
    <row r="2242" ht="15.75">
      <c r="C2242" s="23"/>
    </row>
    <row r="2243" ht="15.75">
      <c r="C2243" s="23"/>
    </row>
    <row r="2244" ht="15.75">
      <c r="C2244" s="23"/>
    </row>
    <row r="2245" ht="15.75">
      <c r="C2245" s="23"/>
    </row>
    <row r="2246" ht="15.75">
      <c r="C2246" s="23"/>
    </row>
    <row r="2247" ht="15.75">
      <c r="C2247" s="23"/>
    </row>
    <row r="2248" ht="15.75">
      <c r="C2248" s="23"/>
    </row>
    <row r="2249" ht="15.75">
      <c r="C2249" s="23"/>
    </row>
    <row r="2250" ht="15.75">
      <c r="C2250" s="23"/>
    </row>
    <row r="2251" ht="15.75">
      <c r="C2251" s="23"/>
    </row>
    <row r="2252" ht="15.75">
      <c r="C2252" s="23"/>
    </row>
    <row r="2253" ht="15.75">
      <c r="C2253" s="23"/>
    </row>
    <row r="2254" ht="15.75">
      <c r="C2254" s="23"/>
    </row>
    <row r="2255" ht="15.75">
      <c r="C2255" s="23"/>
    </row>
    <row r="2256" ht="15.75">
      <c r="C2256" s="23"/>
    </row>
    <row r="2257" ht="15.75">
      <c r="C2257" s="23"/>
    </row>
    <row r="2258" ht="15.75">
      <c r="C2258" s="23"/>
    </row>
    <row r="2259" ht="15.75">
      <c r="C2259" s="23"/>
    </row>
    <row r="2260" ht="15.75">
      <c r="C2260" s="23"/>
    </row>
    <row r="2261" ht="15.75">
      <c r="C2261" s="23"/>
    </row>
    <row r="2262" ht="15.75">
      <c r="C2262" s="23"/>
    </row>
    <row r="2263" ht="15.75">
      <c r="C2263" s="23"/>
    </row>
    <row r="2264" ht="15.75">
      <c r="C2264" s="23"/>
    </row>
    <row r="2265" ht="15.75">
      <c r="C2265" s="23"/>
    </row>
    <row r="2266" ht="15.75">
      <c r="C2266" s="23"/>
    </row>
    <row r="2267" ht="15.75">
      <c r="C2267" s="23"/>
    </row>
    <row r="2268" ht="15.75">
      <c r="C2268" s="23"/>
    </row>
    <row r="2269" ht="15.75">
      <c r="C2269" s="23"/>
    </row>
    <row r="2270" ht="15.75">
      <c r="C2270" s="23"/>
    </row>
    <row r="2271" ht="15.75">
      <c r="C2271" s="23"/>
    </row>
    <row r="2272" ht="15.75">
      <c r="C2272" s="23"/>
    </row>
    <row r="2273" ht="15.75">
      <c r="C2273" s="23"/>
    </row>
    <row r="2274" ht="15.75">
      <c r="C2274" s="23"/>
    </row>
    <row r="2275" ht="15.75">
      <c r="C2275" s="23"/>
    </row>
    <row r="2276" ht="15.75">
      <c r="C2276" s="23"/>
    </row>
    <row r="2277" ht="15.75">
      <c r="C2277" s="23"/>
    </row>
    <row r="2278" ht="15.75">
      <c r="C2278" s="23"/>
    </row>
    <row r="2279" ht="15.75">
      <c r="C2279" s="23"/>
    </row>
    <row r="2280" ht="15.75">
      <c r="C2280" s="23"/>
    </row>
    <row r="2281" ht="15.75">
      <c r="C2281" s="23"/>
    </row>
    <row r="2282" ht="15.75">
      <c r="C2282" s="23"/>
    </row>
    <row r="2283" ht="15.75">
      <c r="C2283" s="23"/>
    </row>
    <row r="2284" ht="15.75">
      <c r="C2284" s="23"/>
    </row>
    <row r="2285" ht="15.75">
      <c r="C2285" s="23"/>
    </row>
    <row r="2286" ht="15.75">
      <c r="C2286" s="23"/>
    </row>
    <row r="2287" ht="15.75">
      <c r="C2287" s="23"/>
    </row>
    <row r="2288" ht="15.75">
      <c r="C2288" s="23"/>
    </row>
    <row r="2289" ht="15.75">
      <c r="C2289" s="23"/>
    </row>
    <row r="2290" ht="15.75">
      <c r="C2290" s="23"/>
    </row>
    <row r="2291" ht="15.75">
      <c r="C2291" s="23"/>
    </row>
    <row r="2292" ht="15.75">
      <c r="C2292" s="23"/>
    </row>
    <row r="2293" ht="15.75">
      <c r="C2293" s="23"/>
    </row>
    <row r="2294" ht="15.75">
      <c r="C2294" s="23"/>
    </row>
    <row r="2295" ht="15.75">
      <c r="C2295" s="23"/>
    </row>
    <row r="2296" ht="15.75">
      <c r="C2296" s="23"/>
    </row>
    <row r="2297" ht="15.75">
      <c r="C2297" s="23"/>
    </row>
    <row r="2298" ht="15.75">
      <c r="C2298" s="23"/>
    </row>
    <row r="2299" ht="15.75">
      <c r="C2299" s="23"/>
    </row>
    <row r="2300" ht="15.75">
      <c r="C2300" s="23"/>
    </row>
    <row r="2301" ht="15.75">
      <c r="C2301" s="23"/>
    </row>
    <row r="2302" ht="15.75">
      <c r="C2302" s="23"/>
    </row>
    <row r="2303" ht="15.75">
      <c r="C2303" s="23"/>
    </row>
    <row r="2304" ht="15.75">
      <c r="C2304" s="23"/>
    </row>
    <row r="2305" ht="15.75">
      <c r="C2305" s="23"/>
    </row>
    <row r="2306" ht="15.75">
      <c r="C2306" s="23"/>
    </row>
    <row r="2307" ht="15.75">
      <c r="C2307" s="23"/>
    </row>
    <row r="2308" ht="15.75">
      <c r="C2308" s="23"/>
    </row>
    <row r="2309" ht="15.75">
      <c r="C2309" s="23"/>
    </row>
    <row r="2310" ht="15.75">
      <c r="C2310" s="23"/>
    </row>
    <row r="2311" ht="15.75">
      <c r="C2311" s="23"/>
    </row>
    <row r="2312" ht="15.75">
      <c r="C2312" s="23"/>
    </row>
    <row r="2313" ht="15.75">
      <c r="C2313" s="23"/>
    </row>
    <row r="2314" ht="15.75">
      <c r="C2314" s="23"/>
    </row>
    <row r="2315" ht="15.75">
      <c r="C2315" s="23"/>
    </row>
    <row r="2316" ht="15.75">
      <c r="C2316" s="23"/>
    </row>
    <row r="2317" ht="15.75">
      <c r="C2317" s="23"/>
    </row>
    <row r="2318" ht="15.75">
      <c r="C2318" s="23"/>
    </row>
    <row r="2319" ht="15.75">
      <c r="C2319" s="23"/>
    </row>
    <row r="2320" ht="15.75">
      <c r="C2320" s="23"/>
    </row>
    <row r="2321" ht="15.75">
      <c r="C2321" s="23"/>
    </row>
    <row r="2322" ht="15.75">
      <c r="C2322" s="23"/>
    </row>
    <row r="2323" ht="15.75">
      <c r="C2323" s="23"/>
    </row>
    <row r="2324" ht="15.75">
      <c r="C2324" s="23"/>
    </row>
    <row r="2325" ht="15.75">
      <c r="C2325" s="23"/>
    </row>
    <row r="2326" ht="15.75">
      <c r="C2326" s="23"/>
    </row>
    <row r="2327" ht="15.75">
      <c r="C2327" s="23"/>
    </row>
    <row r="2328" ht="15.75">
      <c r="C2328" s="23"/>
    </row>
    <row r="2329" ht="15.75">
      <c r="C2329" s="23"/>
    </row>
    <row r="2330" ht="15.75">
      <c r="C2330" s="23"/>
    </row>
    <row r="2331" ht="15.75">
      <c r="C2331" s="23"/>
    </row>
    <row r="2332" ht="15.75">
      <c r="C2332" s="23"/>
    </row>
    <row r="2333" ht="15.75">
      <c r="C2333" s="23"/>
    </row>
    <row r="2334" ht="15.75">
      <c r="C2334" s="23"/>
    </row>
    <row r="2335" ht="15.75">
      <c r="C2335" s="23"/>
    </row>
    <row r="2336" ht="15.75">
      <c r="C2336" s="23"/>
    </row>
    <row r="2337" ht="15.75">
      <c r="C2337" s="23"/>
    </row>
    <row r="2338" ht="15.75">
      <c r="C2338" s="23"/>
    </row>
    <row r="2339" ht="15.75">
      <c r="C2339" s="23"/>
    </row>
    <row r="2340" ht="15.75">
      <c r="C2340" s="23"/>
    </row>
    <row r="2341" ht="15.75">
      <c r="C2341" s="23"/>
    </row>
    <row r="2342" ht="15.75">
      <c r="C2342" s="23"/>
    </row>
    <row r="2343" ht="15.75">
      <c r="C2343" s="23"/>
    </row>
    <row r="2344" ht="15.75">
      <c r="C2344" s="23"/>
    </row>
    <row r="2345" ht="15.75">
      <c r="C2345" s="23"/>
    </row>
    <row r="2346" ht="15.75">
      <c r="C2346" s="23"/>
    </row>
    <row r="2347" ht="15.75">
      <c r="C2347" s="23"/>
    </row>
    <row r="2348" ht="15.75">
      <c r="C2348" s="23"/>
    </row>
    <row r="2349" ht="15.75">
      <c r="C2349" s="23"/>
    </row>
    <row r="2350" ht="15.75">
      <c r="C2350" s="23"/>
    </row>
    <row r="2351" ht="15.75">
      <c r="C2351" s="23"/>
    </row>
    <row r="2352" ht="15.75">
      <c r="C2352" s="23"/>
    </row>
    <row r="2353" ht="15.75">
      <c r="C2353" s="23"/>
    </row>
    <row r="2354" ht="15.75">
      <c r="C2354" s="23"/>
    </row>
    <row r="2355" ht="15.75">
      <c r="C2355" s="23"/>
    </row>
    <row r="2356" ht="15.75">
      <c r="C2356" s="23"/>
    </row>
    <row r="2357" ht="15.75">
      <c r="C2357" s="23"/>
    </row>
    <row r="2358" ht="15.75">
      <c r="C2358" s="23"/>
    </row>
    <row r="2359" ht="15.75">
      <c r="C2359" s="23"/>
    </row>
    <row r="2360" ht="15.75">
      <c r="C2360" s="23"/>
    </row>
    <row r="2361" ht="15.75">
      <c r="C2361" s="23"/>
    </row>
    <row r="2362" ht="15.75">
      <c r="C2362" s="23"/>
    </row>
    <row r="2363" ht="15.75">
      <c r="C2363" s="23"/>
    </row>
    <row r="2364" ht="15.75">
      <c r="C2364" s="23"/>
    </row>
    <row r="2365" ht="15.75">
      <c r="C2365" s="23"/>
    </row>
    <row r="2366" ht="15.75">
      <c r="C2366" s="23"/>
    </row>
    <row r="2367" ht="15.75">
      <c r="C2367" s="23"/>
    </row>
    <row r="2368" ht="15.75">
      <c r="C2368" s="23"/>
    </row>
    <row r="2369" ht="15.75">
      <c r="C2369" s="23"/>
    </row>
    <row r="2370" ht="15.75">
      <c r="C2370" s="23"/>
    </row>
    <row r="2371" ht="15.75">
      <c r="C2371" s="23"/>
    </row>
    <row r="2372" ht="15.75">
      <c r="C2372" s="23"/>
    </row>
    <row r="2373" ht="15.75">
      <c r="C2373" s="23"/>
    </row>
    <row r="2374" ht="15.75">
      <c r="C2374" s="23"/>
    </row>
    <row r="2375" ht="15.75">
      <c r="C2375" s="23"/>
    </row>
    <row r="2376" ht="15.75">
      <c r="C2376" s="23"/>
    </row>
    <row r="2377" ht="15.75">
      <c r="C2377" s="23"/>
    </row>
    <row r="2378" ht="15.75">
      <c r="C2378" s="23"/>
    </row>
    <row r="2379" ht="15.75">
      <c r="C2379" s="23"/>
    </row>
    <row r="2380" ht="15.75">
      <c r="C2380" s="23"/>
    </row>
    <row r="2381" ht="15.75">
      <c r="C2381" s="23"/>
    </row>
    <row r="2382" ht="15.75">
      <c r="C2382" s="23"/>
    </row>
    <row r="2383" ht="15.75">
      <c r="C2383" s="23"/>
    </row>
    <row r="2384" ht="15.75">
      <c r="C2384" s="23"/>
    </row>
    <row r="2385" ht="15.75">
      <c r="C2385" s="23"/>
    </row>
    <row r="2386" ht="15.75">
      <c r="C2386" s="23"/>
    </row>
    <row r="2387" ht="15.75">
      <c r="C2387" s="23"/>
    </row>
    <row r="2388" ht="15.75">
      <c r="C2388" s="23"/>
    </row>
    <row r="2389" ht="15.75">
      <c r="C2389" s="23"/>
    </row>
    <row r="2390" ht="15.75">
      <c r="C2390" s="23"/>
    </row>
    <row r="2391" ht="15.75">
      <c r="C2391" s="23"/>
    </row>
    <row r="2392" ht="15.75">
      <c r="C2392" s="23"/>
    </row>
    <row r="2393" ht="15.75">
      <c r="C2393" s="23"/>
    </row>
    <row r="2394" ht="15.75">
      <c r="C2394" s="23"/>
    </row>
    <row r="2395" ht="15.75">
      <c r="C2395" s="23"/>
    </row>
    <row r="2396" ht="15.75">
      <c r="C2396" s="23"/>
    </row>
    <row r="2397" ht="15.75">
      <c r="C2397" s="23"/>
    </row>
    <row r="2398" ht="15.75">
      <c r="C2398" s="23"/>
    </row>
    <row r="2399" ht="15.75">
      <c r="C2399" s="23"/>
    </row>
    <row r="2400" ht="15.75">
      <c r="C2400" s="23"/>
    </row>
    <row r="2401" ht="15.75">
      <c r="C2401" s="23"/>
    </row>
    <row r="2402" ht="15.75">
      <c r="C2402" s="23"/>
    </row>
    <row r="2403" ht="15.75">
      <c r="C2403" s="23"/>
    </row>
    <row r="2404" ht="15.75">
      <c r="C2404" s="23"/>
    </row>
    <row r="2405" ht="15.75">
      <c r="C2405" s="23"/>
    </row>
    <row r="2406" ht="15.75">
      <c r="C2406" s="23"/>
    </row>
    <row r="2407" ht="15.75">
      <c r="C2407" s="23"/>
    </row>
    <row r="2408" ht="15.75">
      <c r="C2408" s="23"/>
    </row>
    <row r="2409" ht="15.75">
      <c r="C2409" s="23"/>
    </row>
    <row r="2410" ht="15.75">
      <c r="C2410" s="23"/>
    </row>
    <row r="2411" ht="15.75">
      <c r="C2411" s="23"/>
    </row>
    <row r="2412" ht="15.75">
      <c r="C2412" s="23"/>
    </row>
    <row r="2413" ht="15.75">
      <c r="C2413" s="23"/>
    </row>
    <row r="2414" ht="15.75">
      <c r="C2414" s="23"/>
    </row>
    <row r="2415" ht="15.75">
      <c r="C2415" s="23"/>
    </row>
    <row r="2416" ht="15.75">
      <c r="C2416" s="23"/>
    </row>
    <row r="2417" ht="15.75">
      <c r="C2417" s="23"/>
    </row>
    <row r="2418" ht="15.75">
      <c r="C2418" s="23"/>
    </row>
    <row r="2419" ht="15.75">
      <c r="C2419" s="23"/>
    </row>
    <row r="2420" ht="15.75">
      <c r="C2420" s="23"/>
    </row>
    <row r="2421" ht="15.75">
      <c r="C2421" s="23"/>
    </row>
    <row r="2422" ht="15.75">
      <c r="C2422" s="23"/>
    </row>
    <row r="2423" ht="15.75">
      <c r="C2423" s="23"/>
    </row>
    <row r="2424" ht="15.75">
      <c r="C2424" s="23"/>
    </row>
    <row r="2425" ht="15.75">
      <c r="C2425" s="23"/>
    </row>
    <row r="2426" ht="15.75">
      <c r="C2426" s="23"/>
    </row>
    <row r="2427" ht="15.75">
      <c r="C2427" s="23"/>
    </row>
    <row r="2428" ht="15.75">
      <c r="C2428" s="23"/>
    </row>
    <row r="2429" ht="15.75">
      <c r="C2429" s="23"/>
    </row>
    <row r="2430" ht="15.75">
      <c r="C2430" s="23"/>
    </row>
    <row r="2431" ht="15.75">
      <c r="C2431" s="23"/>
    </row>
    <row r="2432" ht="15.75">
      <c r="C2432" s="23"/>
    </row>
    <row r="2433" ht="15.75">
      <c r="C2433" s="23"/>
    </row>
    <row r="2434" ht="15.75">
      <c r="C2434" s="23"/>
    </row>
    <row r="2435" ht="15.75">
      <c r="C2435" s="23"/>
    </row>
    <row r="2436" ht="15.75">
      <c r="C2436" s="23"/>
    </row>
    <row r="2437" ht="15.75">
      <c r="C2437" s="23"/>
    </row>
    <row r="2438" ht="15.75">
      <c r="C2438" s="23"/>
    </row>
    <row r="2439" ht="15.75">
      <c r="C2439" s="23"/>
    </row>
    <row r="2440" ht="15.75">
      <c r="C2440" s="23"/>
    </row>
    <row r="2441" ht="15.75">
      <c r="C2441" s="23"/>
    </row>
    <row r="2442" ht="15.75">
      <c r="C2442" s="23"/>
    </row>
    <row r="2443" ht="15.75">
      <c r="C2443" s="23"/>
    </row>
    <row r="2444" ht="15.75">
      <c r="C2444" s="23"/>
    </row>
    <row r="2445" ht="15.75">
      <c r="C2445" s="23"/>
    </row>
    <row r="2446" ht="15.75">
      <c r="C2446" s="23"/>
    </row>
    <row r="2447" ht="15.75">
      <c r="C2447" s="23"/>
    </row>
    <row r="2448" ht="15.75">
      <c r="C2448" s="23"/>
    </row>
    <row r="2449" ht="15.75">
      <c r="C2449" s="23"/>
    </row>
    <row r="2450" ht="15.75">
      <c r="C2450" s="23"/>
    </row>
    <row r="2451" ht="15.75">
      <c r="C2451" s="23"/>
    </row>
    <row r="2452" ht="15.75">
      <c r="C2452" s="23"/>
    </row>
    <row r="2453" ht="15.75">
      <c r="C2453" s="23"/>
    </row>
    <row r="2454" ht="15.75">
      <c r="C2454" s="23"/>
    </row>
    <row r="2455" ht="15.75">
      <c r="C2455" s="23"/>
    </row>
    <row r="2456" ht="15.75">
      <c r="C2456" s="23"/>
    </row>
    <row r="2457" ht="15.75">
      <c r="C2457" s="23"/>
    </row>
    <row r="2458" ht="15.75">
      <c r="C2458" s="23"/>
    </row>
    <row r="2459" ht="15.75">
      <c r="C2459" s="23"/>
    </row>
    <row r="2460" ht="15.75">
      <c r="C2460" s="23"/>
    </row>
    <row r="2461" ht="15.75">
      <c r="C2461" s="23"/>
    </row>
    <row r="2462" ht="15.75">
      <c r="C2462" s="23"/>
    </row>
    <row r="2463" ht="15.75">
      <c r="C2463" s="23"/>
    </row>
    <row r="2464" ht="15.75">
      <c r="C2464" s="23"/>
    </row>
    <row r="2465" ht="15.75">
      <c r="C2465" s="23"/>
    </row>
    <row r="2466" ht="15.75">
      <c r="C2466" s="23"/>
    </row>
    <row r="2467" ht="15.75">
      <c r="C2467" s="23"/>
    </row>
    <row r="2468" ht="15.75">
      <c r="C2468" s="23"/>
    </row>
    <row r="2469" ht="15.75">
      <c r="C2469" s="23"/>
    </row>
    <row r="2470" ht="15.75">
      <c r="C2470" s="23"/>
    </row>
    <row r="2471" ht="15.75">
      <c r="C2471" s="23"/>
    </row>
    <row r="2472" ht="15.75">
      <c r="C2472" s="23"/>
    </row>
    <row r="2473" ht="15.75">
      <c r="C2473" s="23"/>
    </row>
    <row r="2474" ht="15.75">
      <c r="C2474" s="23"/>
    </row>
    <row r="2475" ht="15.75">
      <c r="C2475" s="23"/>
    </row>
    <row r="2476" ht="15.75">
      <c r="C2476" s="23"/>
    </row>
    <row r="2477" ht="15.75">
      <c r="C2477" s="23"/>
    </row>
    <row r="2478" ht="15.75">
      <c r="C2478" s="23"/>
    </row>
    <row r="2479" ht="15.75">
      <c r="C2479" s="23"/>
    </row>
    <row r="2480" ht="15.75">
      <c r="C2480" s="23"/>
    </row>
    <row r="2481" ht="15.75">
      <c r="C2481" s="23"/>
    </row>
    <row r="2482" ht="15.75">
      <c r="C2482" s="23"/>
    </row>
    <row r="2483" ht="15.75">
      <c r="C2483" s="23"/>
    </row>
    <row r="2484" ht="15.75">
      <c r="C2484" s="23"/>
    </row>
    <row r="2485" ht="15.75">
      <c r="C2485" s="23"/>
    </row>
    <row r="2486" ht="15.75">
      <c r="C2486" s="23"/>
    </row>
    <row r="2487" ht="15.75">
      <c r="C2487" s="23"/>
    </row>
    <row r="2488" ht="15.75">
      <c r="C2488" s="23"/>
    </row>
    <row r="2489" ht="15.75">
      <c r="C2489" s="23"/>
    </row>
    <row r="2490" ht="15.75">
      <c r="C2490" s="23"/>
    </row>
    <row r="2491" ht="15.75">
      <c r="C2491" s="23"/>
    </row>
    <row r="2492" ht="15.75">
      <c r="C2492" s="23"/>
    </row>
    <row r="2493" ht="15.75">
      <c r="C2493" s="23"/>
    </row>
    <row r="2494" ht="15.75">
      <c r="C2494" s="23"/>
    </row>
    <row r="2495" ht="15.75">
      <c r="C2495" s="23"/>
    </row>
    <row r="2496" ht="15.75">
      <c r="C2496" s="23"/>
    </row>
    <row r="2497" ht="15.75">
      <c r="C2497" s="23"/>
    </row>
    <row r="2498" ht="15.75">
      <c r="C2498" s="23"/>
    </row>
    <row r="2499" ht="15.75">
      <c r="C2499" s="23"/>
    </row>
    <row r="2500" ht="15.75">
      <c r="C2500" s="23"/>
    </row>
    <row r="2501" ht="15.75">
      <c r="C2501" s="23"/>
    </row>
    <row r="2502" ht="15.75">
      <c r="C2502" s="23"/>
    </row>
    <row r="2503" ht="15.75">
      <c r="C2503" s="23"/>
    </row>
    <row r="2504" ht="15.75">
      <c r="C2504" s="23"/>
    </row>
    <row r="2505" ht="15.75">
      <c r="C2505" s="23"/>
    </row>
    <row r="2506" ht="15.75">
      <c r="C2506" s="23"/>
    </row>
    <row r="2507" ht="15.75">
      <c r="C2507" s="23"/>
    </row>
    <row r="2508" ht="15.75">
      <c r="C2508" s="23"/>
    </row>
    <row r="2509" ht="15.75">
      <c r="C2509" s="23"/>
    </row>
    <row r="2510" ht="15.75">
      <c r="C2510" s="23"/>
    </row>
    <row r="2511" ht="15.75">
      <c r="C2511" s="23"/>
    </row>
    <row r="2512" ht="15.75">
      <c r="C2512" s="23"/>
    </row>
    <row r="2513" ht="15.75">
      <c r="C2513" s="23"/>
    </row>
    <row r="2514" ht="15.75">
      <c r="C2514" s="23"/>
    </row>
    <row r="2515" ht="15.75">
      <c r="C2515" s="23"/>
    </row>
    <row r="2516" ht="15.75">
      <c r="C2516" s="23"/>
    </row>
    <row r="2517" ht="15.75">
      <c r="C2517" s="23"/>
    </row>
    <row r="2518" ht="15.75">
      <c r="C2518" s="23"/>
    </row>
    <row r="2519" ht="15.75">
      <c r="C2519" s="23"/>
    </row>
    <row r="2520" ht="15.75">
      <c r="C2520" s="23"/>
    </row>
    <row r="2521" ht="15.75">
      <c r="C2521" s="23"/>
    </row>
    <row r="2522" ht="15.75">
      <c r="C2522" s="23"/>
    </row>
    <row r="2523" ht="15.75">
      <c r="C2523" s="23"/>
    </row>
    <row r="2524" ht="15.75">
      <c r="C2524" s="23"/>
    </row>
    <row r="2525" ht="15.75">
      <c r="C2525" s="23"/>
    </row>
    <row r="2526" ht="15.75">
      <c r="C2526" s="23"/>
    </row>
    <row r="2527" ht="15.75">
      <c r="C2527" s="23"/>
    </row>
    <row r="2528" ht="15.75">
      <c r="C2528" s="23"/>
    </row>
    <row r="2529" ht="15.75">
      <c r="C2529" s="23"/>
    </row>
    <row r="2530" ht="15.75">
      <c r="C2530" s="23"/>
    </row>
    <row r="2531" ht="15.75">
      <c r="C2531" s="23"/>
    </row>
    <row r="2532" ht="15.75">
      <c r="C2532" s="23"/>
    </row>
    <row r="2533" ht="15.75">
      <c r="C2533" s="23"/>
    </row>
    <row r="2534" ht="15.75">
      <c r="C2534" s="23"/>
    </row>
    <row r="2535" ht="15.75">
      <c r="C2535" s="23"/>
    </row>
    <row r="2536" ht="15.75">
      <c r="C2536" s="23"/>
    </row>
    <row r="2537" ht="15.75">
      <c r="C2537" s="23"/>
    </row>
    <row r="2538" ht="15.75">
      <c r="C2538" s="23"/>
    </row>
    <row r="2539" ht="15.75">
      <c r="C2539" s="23"/>
    </row>
    <row r="2540" ht="15.75">
      <c r="C2540" s="23"/>
    </row>
    <row r="2541" ht="15.75">
      <c r="C2541" s="23"/>
    </row>
    <row r="2542" ht="15.75">
      <c r="C2542" s="23"/>
    </row>
    <row r="2543" ht="15.75">
      <c r="C2543" s="23"/>
    </row>
    <row r="2544" ht="15.75">
      <c r="C2544" s="23"/>
    </row>
    <row r="2545" ht="15.75">
      <c r="C2545" s="23"/>
    </row>
    <row r="2546" ht="15.75">
      <c r="C2546" s="23"/>
    </row>
    <row r="2547" ht="15.75">
      <c r="C2547" s="23"/>
    </row>
    <row r="2548" ht="15.75">
      <c r="C2548" s="23"/>
    </row>
    <row r="2549" ht="15.75">
      <c r="C2549" s="23"/>
    </row>
    <row r="2550" ht="15.75">
      <c r="C2550" s="23"/>
    </row>
    <row r="2551" ht="15.75">
      <c r="C2551" s="23"/>
    </row>
    <row r="2552" ht="15.75">
      <c r="C2552" s="23"/>
    </row>
    <row r="2553" ht="15.75">
      <c r="C2553" s="23"/>
    </row>
    <row r="2554" ht="15.75">
      <c r="C2554" s="23"/>
    </row>
    <row r="2555" ht="15.75">
      <c r="C2555" s="23"/>
    </row>
    <row r="2556" ht="15.75">
      <c r="C2556" s="23"/>
    </row>
    <row r="2557" ht="15.75">
      <c r="C2557" s="23"/>
    </row>
    <row r="2558" ht="15.75">
      <c r="C2558" s="23"/>
    </row>
    <row r="2559" ht="15.75">
      <c r="C2559" s="23"/>
    </row>
    <row r="2560" ht="15.75">
      <c r="C2560" s="23"/>
    </row>
    <row r="2561" ht="15.75">
      <c r="C2561" s="23"/>
    </row>
    <row r="2562" ht="15.75">
      <c r="C2562" s="23"/>
    </row>
    <row r="2563" ht="15.75">
      <c r="C2563" s="23"/>
    </row>
    <row r="2564" ht="15.75">
      <c r="C2564" s="23"/>
    </row>
    <row r="2565" ht="15.75">
      <c r="C2565" s="23"/>
    </row>
    <row r="2566" ht="15.75">
      <c r="C2566" s="23"/>
    </row>
    <row r="2567" ht="15.75">
      <c r="C2567" s="23"/>
    </row>
    <row r="2568" ht="15.75">
      <c r="C2568" s="23"/>
    </row>
    <row r="2569" ht="15.75">
      <c r="C2569" s="23"/>
    </row>
    <row r="2570" ht="15.75">
      <c r="C2570" s="23"/>
    </row>
    <row r="2571" ht="15.75">
      <c r="C2571" s="23"/>
    </row>
    <row r="2572" ht="15.75">
      <c r="C2572" s="23"/>
    </row>
    <row r="2573" ht="15.75">
      <c r="C2573" s="23"/>
    </row>
    <row r="2574" ht="15.75">
      <c r="C2574" s="23"/>
    </row>
    <row r="2575" ht="15.75">
      <c r="C2575" s="23"/>
    </row>
    <row r="2576" ht="15.75">
      <c r="C2576" s="23"/>
    </row>
    <row r="2577" ht="15.75">
      <c r="C2577" s="23"/>
    </row>
    <row r="2578" ht="15.75">
      <c r="C2578" s="23"/>
    </row>
    <row r="2579" ht="15.75">
      <c r="C2579" s="23"/>
    </row>
    <row r="2580" ht="15.75">
      <c r="C2580" s="23"/>
    </row>
    <row r="2581" ht="15.75">
      <c r="C2581" s="23"/>
    </row>
    <row r="2582" ht="15.75">
      <c r="C2582" s="23"/>
    </row>
    <row r="2583" ht="15.75">
      <c r="C2583" s="23"/>
    </row>
    <row r="2584" ht="15.75">
      <c r="C2584" s="23"/>
    </row>
    <row r="2585" ht="15.75">
      <c r="C2585" s="23"/>
    </row>
    <row r="2586" ht="15.75">
      <c r="C2586" s="23"/>
    </row>
    <row r="2587" ht="15.75">
      <c r="C2587" s="23"/>
    </row>
    <row r="2588" ht="15.75">
      <c r="C2588" s="23"/>
    </row>
    <row r="2589" ht="15.75">
      <c r="C2589" s="23"/>
    </row>
    <row r="2590" ht="15.75">
      <c r="C2590" s="23"/>
    </row>
    <row r="2591" ht="15.75">
      <c r="C2591" s="23"/>
    </row>
    <row r="2592" ht="15.75">
      <c r="C2592" s="23"/>
    </row>
    <row r="2593" ht="15.75">
      <c r="C2593" s="23"/>
    </row>
    <row r="2594" ht="15.75">
      <c r="C2594" s="23"/>
    </row>
    <row r="2595" ht="15.75">
      <c r="C2595" s="23"/>
    </row>
    <row r="2596" ht="15.75">
      <c r="C2596" s="23"/>
    </row>
    <row r="2597" ht="15.75">
      <c r="C2597" s="23"/>
    </row>
    <row r="2598" ht="15.75">
      <c r="C2598" s="23"/>
    </row>
    <row r="2599" ht="15.75">
      <c r="C2599" s="23"/>
    </row>
    <row r="2600" ht="15.75">
      <c r="C2600" s="23"/>
    </row>
    <row r="2601" ht="15.75">
      <c r="C2601" s="23"/>
    </row>
    <row r="2602" ht="15.75">
      <c r="C2602" s="23"/>
    </row>
    <row r="2603" ht="15.75">
      <c r="C2603" s="23"/>
    </row>
    <row r="2604" ht="15.75">
      <c r="C2604" s="23"/>
    </row>
    <row r="2605" ht="15.75">
      <c r="C2605" s="23"/>
    </row>
    <row r="2606" ht="15.75">
      <c r="C2606" s="23"/>
    </row>
    <row r="2607" ht="15.75">
      <c r="C2607" s="23"/>
    </row>
    <row r="2608" ht="15.75">
      <c r="C2608" s="23"/>
    </row>
    <row r="2609" ht="15.75">
      <c r="C2609" s="23"/>
    </row>
    <row r="2610" ht="15.75">
      <c r="C2610" s="23"/>
    </row>
    <row r="2611" ht="15.75">
      <c r="C2611" s="23"/>
    </row>
    <row r="2612" ht="15.75">
      <c r="C2612" s="23"/>
    </row>
    <row r="2613" ht="15.75">
      <c r="C2613" s="23"/>
    </row>
    <row r="2614" ht="15.75">
      <c r="C2614" s="23"/>
    </row>
    <row r="2615" ht="15.75">
      <c r="C2615" s="23"/>
    </row>
    <row r="2616" ht="15.75">
      <c r="C2616" s="23"/>
    </row>
    <row r="2617" ht="15.75">
      <c r="C2617" s="23"/>
    </row>
    <row r="2618" ht="15.75">
      <c r="C2618" s="23"/>
    </row>
    <row r="2619" ht="15.75">
      <c r="C2619" s="23"/>
    </row>
    <row r="2620" ht="15.75">
      <c r="C2620" s="23"/>
    </row>
    <row r="2621" ht="15.75">
      <c r="C2621" s="23"/>
    </row>
    <row r="2622" ht="15.75">
      <c r="C2622" s="23"/>
    </row>
    <row r="2623" ht="15.75">
      <c r="C2623" s="23"/>
    </row>
    <row r="2624" ht="15.75">
      <c r="C2624" s="23"/>
    </row>
    <row r="2625" ht="15.75">
      <c r="C2625" s="23"/>
    </row>
    <row r="2626" ht="15.75">
      <c r="C2626" s="23"/>
    </row>
    <row r="2627" ht="15.75">
      <c r="C2627" s="23"/>
    </row>
    <row r="2628" ht="15.75">
      <c r="C2628" s="23"/>
    </row>
    <row r="2629" ht="15.75">
      <c r="C2629" s="23"/>
    </row>
    <row r="2630" ht="15.75">
      <c r="C2630" s="23"/>
    </row>
    <row r="2631" ht="15.75">
      <c r="C2631" s="23"/>
    </row>
    <row r="2632" ht="15.75">
      <c r="C2632" s="23"/>
    </row>
    <row r="2633" ht="15.75">
      <c r="C2633" s="23"/>
    </row>
    <row r="2634" ht="15.75">
      <c r="C2634" s="23"/>
    </row>
    <row r="2635" ht="15.75">
      <c r="C2635" s="23"/>
    </row>
    <row r="2636" ht="15.75">
      <c r="C2636" s="23"/>
    </row>
    <row r="2637" ht="15.75">
      <c r="C2637" s="23"/>
    </row>
    <row r="2638" ht="15.75">
      <c r="C2638" s="23"/>
    </row>
    <row r="2639" ht="15.75">
      <c r="C2639" s="23"/>
    </row>
    <row r="2640" ht="15.75">
      <c r="C2640" s="23"/>
    </row>
    <row r="2641" ht="15.75">
      <c r="C2641" s="23"/>
    </row>
    <row r="2642" ht="15.75">
      <c r="C2642" s="23"/>
    </row>
    <row r="2643" ht="15.75">
      <c r="C2643" s="23"/>
    </row>
    <row r="2644" ht="15.75">
      <c r="C2644" s="23"/>
    </row>
    <row r="2645" ht="15.75">
      <c r="C2645" s="23"/>
    </row>
    <row r="2646" ht="15.75">
      <c r="C2646" s="23"/>
    </row>
    <row r="2647" ht="15.75">
      <c r="C2647" s="23"/>
    </row>
    <row r="2648" ht="15.75">
      <c r="C2648" s="23"/>
    </row>
    <row r="2649" ht="15.75">
      <c r="C2649" s="23"/>
    </row>
    <row r="2650" ht="15.75">
      <c r="C2650" s="23"/>
    </row>
    <row r="2651" ht="15.75">
      <c r="C2651" s="23"/>
    </row>
    <row r="2652" ht="15.75">
      <c r="C2652" s="23"/>
    </row>
    <row r="2653" ht="15.75">
      <c r="C2653" s="23"/>
    </row>
    <row r="2654" ht="15.75">
      <c r="C2654" s="23"/>
    </row>
    <row r="2655" ht="15.75">
      <c r="C2655" s="23"/>
    </row>
    <row r="2656" ht="15.75">
      <c r="C2656" s="23"/>
    </row>
    <row r="2657" ht="15.75">
      <c r="C2657" s="23"/>
    </row>
    <row r="2658" ht="15.75">
      <c r="C2658" s="23"/>
    </row>
    <row r="2659" ht="15.75">
      <c r="C2659" s="23"/>
    </row>
    <row r="2660" ht="15.75">
      <c r="C2660" s="23"/>
    </row>
    <row r="2661" ht="15.75">
      <c r="C2661" s="23"/>
    </row>
    <row r="2662" ht="15.75">
      <c r="C2662" s="23"/>
    </row>
    <row r="2663" ht="15.75">
      <c r="C2663" s="23"/>
    </row>
    <row r="2664" ht="15.75">
      <c r="C2664" s="23"/>
    </row>
    <row r="2665" ht="15.75">
      <c r="C2665" s="23"/>
    </row>
    <row r="2666" ht="15.75">
      <c r="C2666" s="23"/>
    </row>
    <row r="2667" ht="15.75">
      <c r="C2667" s="23"/>
    </row>
    <row r="2668" ht="15.75">
      <c r="C2668" s="23"/>
    </row>
    <row r="2669" ht="15.75">
      <c r="C2669" s="23"/>
    </row>
    <row r="2670" ht="15.75">
      <c r="C2670" s="23"/>
    </row>
    <row r="2671" ht="15.75">
      <c r="C2671" s="23"/>
    </row>
    <row r="2672" ht="15.75">
      <c r="C2672" s="23"/>
    </row>
    <row r="2673" ht="15.75">
      <c r="C2673" s="23"/>
    </row>
    <row r="2674" ht="15.75">
      <c r="C2674" s="23"/>
    </row>
    <row r="2675" ht="15.75">
      <c r="C2675" s="23"/>
    </row>
    <row r="2676" ht="15.75">
      <c r="C2676" s="23"/>
    </row>
    <row r="2677" ht="15.75">
      <c r="C2677" s="23"/>
    </row>
    <row r="2678" ht="15.75">
      <c r="C2678" s="23"/>
    </row>
    <row r="2679" ht="15.75">
      <c r="C2679" s="23"/>
    </row>
    <row r="2680" ht="15.75">
      <c r="C2680" s="23"/>
    </row>
    <row r="2681" ht="15.75">
      <c r="C2681" s="23"/>
    </row>
    <row r="2682" ht="15.75">
      <c r="C2682" s="23"/>
    </row>
    <row r="2683" ht="15.75">
      <c r="C2683" s="23"/>
    </row>
    <row r="2684" ht="15.75">
      <c r="C2684" s="23"/>
    </row>
    <row r="2685" ht="15.75">
      <c r="C2685" s="23"/>
    </row>
    <row r="2686" ht="15.75">
      <c r="C2686" s="23"/>
    </row>
    <row r="2687" ht="15.75">
      <c r="C2687" s="23"/>
    </row>
    <row r="2688" ht="15.75">
      <c r="C2688" s="23"/>
    </row>
    <row r="2689" ht="15.75">
      <c r="C2689" s="23"/>
    </row>
    <row r="2690" ht="15.75">
      <c r="C2690" s="23"/>
    </row>
    <row r="2691" ht="15.75">
      <c r="C2691" s="23"/>
    </row>
    <row r="2692" ht="15.75">
      <c r="C2692" s="23"/>
    </row>
    <row r="2693" ht="15.75">
      <c r="C2693" s="23"/>
    </row>
    <row r="2694" ht="15.75">
      <c r="C2694" s="23"/>
    </row>
    <row r="2695" ht="15.75">
      <c r="C2695" s="23"/>
    </row>
    <row r="2696" ht="15.75">
      <c r="C2696" s="23"/>
    </row>
    <row r="2697" ht="15.75">
      <c r="C2697" s="23"/>
    </row>
    <row r="2698" ht="15.75">
      <c r="C2698" s="23"/>
    </row>
    <row r="2699" ht="15.75">
      <c r="C2699" s="23"/>
    </row>
    <row r="2700" ht="15.75">
      <c r="C2700" s="23"/>
    </row>
    <row r="2701" ht="15.75">
      <c r="C2701" s="23"/>
    </row>
    <row r="2702" ht="15.75">
      <c r="C2702" s="23"/>
    </row>
    <row r="2703" ht="15.75">
      <c r="C2703" s="23"/>
    </row>
    <row r="2704" ht="15.75">
      <c r="C2704" s="23"/>
    </row>
    <row r="2705" ht="15.75">
      <c r="C2705" s="23"/>
    </row>
    <row r="2706" ht="15.75">
      <c r="C2706" s="23"/>
    </row>
    <row r="2707" ht="15.75">
      <c r="C2707" s="23"/>
    </row>
    <row r="2708" ht="15.75">
      <c r="C2708" s="23"/>
    </row>
    <row r="2709" ht="15.75">
      <c r="C2709" s="23"/>
    </row>
    <row r="2710" ht="15.75">
      <c r="C2710" s="23"/>
    </row>
    <row r="2711" ht="15.75">
      <c r="C2711" s="23"/>
    </row>
    <row r="2712" ht="15.75">
      <c r="C2712" s="23"/>
    </row>
    <row r="2713" ht="15.75">
      <c r="C2713" s="23"/>
    </row>
    <row r="2714" ht="15.75">
      <c r="C2714" s="23"/>
    </row>
    <row r="2715" ht="15.75">
      <c r="C2715" s="23"/>
    </row>
    <row r="2716" ht="15.75">
      <c r="C2716" s="23"/>
    </row>
    <row r="2717" ht="15.75">
      <c r="C2717" s="23"/>
    </row>
    <row r="2718" ht="15.75">
      <c r="C2718" s="23"/>
    </row>
    <row r="2719" ht="15.75">
      <c r="C2719" s="23"/>
    </row>
    <row r="2720" ht="15.75">
      <c r="C2720" s="23"/>
    </row>
    <row r="2721" ht="15.75">
      <c r="C2721" s="23"/>
    </row>
    <row r="2722" ht="15.75">
      <c r="C2722" s="23"/>
    </row>
    <row r="2723" ht="15.75">
      <c r="C2723" s="23"/>
    </row>
    <row r="2724" ht="15.75">
      <c r="C2724" s="23"/>
    </row>
    <row r="2725" ht="15.75">
      <c r="C2725" s="23"/>
    </row>
    <row r="2726" ht="15.75">
      <c r="C2726" s="23"/>
    </row>
    <row r="2727" ht="15.75">
      <c r="C2727" s="23"/>
    </row>
    <row r="2728" ht="15.75">
      <c r="C2728" s="23"/>
    </row>
    <row r="2729" ht="15.75">
      <c r="C2729" s="23"/>
    </row>
    <row r="2730" ht="15.75">
      <c r="C2730" s="23"/>
    </row>
    <row r="2731" ht="15.75">
      <c r="C2731" s="23"/>
    </row>
    <row r="2732" ht="15.75">
      <c r="C2732" s="23"/>
    </row>
    <row r="2733" ht="15.75">
      <c r="C2733" s="23"/>
    </row>
    <row r="2734" ht="15.75">
      <c r="C2734" s="23"/>
    </row>
    <row r="2735" ht="15.75">
      <c r="C2735" s="23"/>
    </row>
    <row r="2736" ht="15.75">
      <c r="C2736" s="23"/>
    </row>
    <row r="2737" ht="15.75">
      <c r="C2737" s="23"/>
    </row>
    <row r="2738" ht="15.75">
      <c r="C2738" s="23"/>
    </row>
    <row r="2739" ht="15.75">
      <c r="C2739" s="23"/>
    </row>
    <row r="2740" ht="15.75">
      <c r="C2740" s="23"/>
    </row>
    <row r="2741" ht="15.75">
      <c r="C2741" s="23"/>
    </row>
    <row r="2742" ht="15.75">
      <c r="C2742" s="23"/>
    </row>
    <row r="2743" ht="15.75">
      <c r="C2743" s="23"/>
    </row>
    <row r="2744" ht="15.75">
      <c r="C2744" s="23"/>
    </row>
    <row r="2745" ht="15.75">
      <c r="C2745" s="23"/>
    </row>
    <row r="2746" ht="15.75">
      <c r="C2746" s="23"/>
    </row>
    <row r="2747" ht="15.75">
      <c r="C2747" s="23"/>
    </row>
    <row r="2748" ht="15.75">
      <c r="C2748" s="23"/>
    </row>
    <row r="2749" ht="15.75">
      <c r="C2749" s="23"/>
    </row>
    <row r="2750" ht="15.75">
      <c r="C2750" s="23"/>
    </row>
    <row r="2751" ht="15.75">
      <c r="C2751" s="23"/>
    </row>
    <row r="2752" ht="15.75">
      <c r="C2752" s="23"/>
    </row>
    <row r="2753" ht="15.75">
      <c r="C2753" s="23"/>
    </row>
    <row r="2754" ht="15.75">
      <c r="C2754" s="23"/>
    </row>
    <row r="2755" ht="15.75">
      <c r="C2755" s="23"/>
    </row>
    <row r="2756" ht="15.75">
      <c r="C2756" s="23"/>
    </row>
    <row r="2757" ht="15.75">
      <c r="C2757" s="23"/>
    </row>
    <row r="2758" ht="15.75">
      <c r="C2758" s="23"/>
    </row>
    <row r="2759" ht="15.75">
      <c r="C2759" s="23"/>
    </row>
    <row r="2760" ht="15.75">
      <c r="C2760" s="23"/>
    </row>
    <row r="2761" ht="15.75">
      <c r="C2761" s="23"/>
    </row>
    <row r="2762" ht="15.75">
      <c r="C2762" s="23"/>
    </row>
    <row r="2763" ht="15.75">
      <c r="C2763" s="23"/>
    </row>
    <row r="2764" ht="15.75">
      <c r="C2764" s="23"/>
    </row>
    <row r="2765" ht="15.75">
      <c r="C2765" s="23"/>
    </row>
    <row r="2766" ht="15.75">
      <c r="C2766" s="23"/>
    </row>
    <row r="2767" ht="15.75">
      <c r="C2767" s="23"/>
    </row>
    <row r="2768" ht="15.75">
      <c r="C2768" s="23"/>
    </row>
    <row r="2769" ht="15.75">
      <c r="C2769" s="23"/>
    </row>
    <row r="2770" ht="15.75">
      <c r="C2770" s="23"/>
    </row>
    <row r="2771" ht="15.75">
      <c r="C2771" s="23"/>
    </row>
    <row r="2772" ht="15.75">
      <c r="C2772" s="23"/>
    </row>
    <row r="2773" ht="15.75">
      <c r="C2773" s="23"/>
    </row>
    <row r="2774" ht="15.75">
      <c r="C2774" s="23"/>
    </row>
    <row r="2775" ht="15.75">
      <c r="C2775" s="23"/>
    </row>
    <row r="2776" ht="15.75">
      <c r="C2776" s="23"/>
    </row>
    <row r="2777" ht="15.75">
      <c r="C2777" s="23"/>
    </row>
    <row r="2778" ht="15.75">
      <c r="C2778" s="23"/>
    </row>
    <row r="2779" ht="15.75">
      <c r="C2779" s="23"/>
    </row>
    <row r="2780" ht="15.75">
      <c r="C2780" s="23"/>
    </row>
    <row r="2781" ht="15.75">
      <c r="C2781" s="23"/>
    </row>
    <row r="2782" ht="15.75">
      <c r="C2782" s="23"/>
    </row>
    <row r="2783" ht="15.75">
      <c r="C2783" s="23"/>
    </row>
    <row r="2784" ht="15.75">
      <c r="C2784" s="23"/>
    </row>
    <row r="2785" ht="15.75">
      <c r="C2785" s="23"/>
    </row>
    <row r="2786" ht="15.75">
      <c r="C2786" s="23"/>
    </row>
    <row r="2787" ht="15.75">
      <c r="C2787" s="23"/>
    </row>
    <row r="2788" ht="15.75">
      <c r="C2788" s="23"/>
    </row>
    <row r="2789" ht="15.75">
      <c r="C2789" s="23"/>
    </row>
    <row r="2790" ht="15.75">
      <c r="C2790" s="23"/>
    </row>
    <row r="2791" ht="15.75">
      <c r="C2791" s="23"/>
    </row>
    <row r="2792" ht="15.75">
      <c r="C2792" s="23"/>
    </row>
    <row r="2793" ht="15.75">
      <c r="C2793" s="23"/>
    </row>
    <row r="2794" ht="15.75">
      <c r="C2794" s="23"/>
    </row>
    <row r="2795" ht="15.75">
      <c r="C2795" s="23"/>
    </row>
    <row r="2796" ht="15.75">
      <c r="C2796" s="23"/>
    </row>
    <row r="2797" ht="15.75">
      <c r="C2797" s="23"/>
    </row>
    <row r="2798" ht="15.75">
      <c r="C2798" s="23"/>
    </row>
    <row r="2799" ht="15.75">
      <c r="C2799" s="23"/>
    </row>
    <row r="2800" ht="15.75">
      <c r="C2800" s="23"/>
    </row>
    <row r="2801" ht="15.75">
      <c r="C2801" s="23"/>
    </row>
    <row r="2802" ht="15.75">
      <c r="C2802" s="23"/>
    </row>
    <row r="2803" ht="15.75">
      <c r="C2803" s="23"/>
    </row>
    <row r="2804" ht="15.75">
      <c r="C2804" s="23"/>
    </row>
    <row r="2805" ht="15.75">
      <c r="C2805" s="23"/>
    </row>
    <row r="2806" ht="15.75">
      <c r="C2806" s="23"/>
    </row>
    <row r="2807" ht="15.75">
      <c r="C2807" s="23"/>
    </row>
    <row r="2808" ht="15.75">
      <c r="C2808" s="23"/>
    </row>
    <row r="2809" ht="15.75">
      <c r="C2809" s="23"/>
    </row>
    <row r="2810" ht="15.75">
      <c r="C2810" s="23"/>
    </row>
    <row r="2811" ht="15.75">
      <c r="C2811" s="23"/>
    </row>
    <row r="2812" ht="15.75">
      <c r="C2812" s="23"/>
    </row>
    <row r="2813" ht="15.75">
      <c r="C2813" s="23"/>
    </row>
    <row r="2814" ht="15.75">
      <c r="C2814" s="23"/>
    </row>
    <row r="2815" ht="15.75">
      <c r="C2815" s="23"/>
    </row>
    <row r="2816" ht="15.75">
      <c r="C2816" s="23"/>
    </row>
    <row r="2817" ht="15.75">
      <c r="C2817" s="23"/>
    </row>
    <row r="2818" ht="15.75">
      <c r="C2818" s="23"/>
    </row>
    <row r="2819" ht="15.75">
      <c r="C2819" s="23"/>
    </row>
    <row r="2820" ht="15.75">
      <c r="C2820" s="23"/>
    </row>
    <row r="2821" ht="15.75">
      <c r="C2821" s="23"/>
    </row>
    <row r="2822" ht="15.75">
      <c r="C2822" s="23"/>
    </row>
    <row r="2823" ht="15.75">
      <c r="C2823" s="23"/>
    </row>
    <row r="2824" ht="15.75">
      <c r="C2824" s="23"/>
    </row>
    <row r="2825" ht="15.75">
      <c r="C2825" s="23"/>
    </row>
    <row r="2826" ht="15.75">
      <c r="C2826" s="23"/>
    </row>
    <row r="2827" ht="15.75">
      <c r="C2827" s="23"/>
    </row>
    <row r="2828" ht="15.75">
      <c r="C2828" s="23"/>
    </row>
    <row r="2829" ht="15.75">
      <c r="C2829" s="23"/>
    </row>
    <row r="2830" ht="15.75">
      <c r="C2830" s="23"/>
    </row>
    <row r="2831" ht="15.75">
      <c r="C2831" s="23"/>
    </row>
    <row r="2832" ht="15.75">
      <c r="C2832" s="23"/>
    </row>
    <row r="2833" ht="15.75">
      <c r="C2833" s="23"/>
    </row>
    <row r="2834" ht="15.75">
      <c r="C2834" s="23"/>
    </row>
    <row r="2835" ht="15.75">
      <c r="C2835" s="23"/>
    </row>
    <row r="2836" ht="15.75">
      <c r="C2836" s="23"/>
    </row>
    <row r="2837" ht="15.75">
      <c r="C2837" s="23"/>
    </row>
    <row r="2838" ht="15.75">
      <c r="C2838" s="23"/>
    </row>
    <row r="2839" ht="15.75">
      <c r="C2839" s="23"/>
    </row>
    <row r="2840" ht="15.75">
      <c r="C2840" s="23"/>
    </row>
    <row r="2841" ht="15.75">
      <c r="C2841" s="23"/>
    </row>
    <row r="2842" ht="15.75">
      <c r="C2842" s="23"/>
    </row>
    <row r="2843" ht="15.75">
      <c r="C2843" s="23"/>
    </row>
    <row r="2844" ht="15.75">
      <c r="C2844" s="23"/>
    </row>
    <row r="2845" ht="15.75">
      <c r="C2845" s="23"/>
    </row>
    <row r="2846" ht="15.75">
      <c r="C2846" s="23"/>
    </row>
    <row r="2847" ht="15.75">
      <c r="C2847" s="23"/>
    </row>
    <row r="2848" ht="15.75">
      <c r="C2848" s="23"/>
    </row>
    <row r="2849" ht="15.75">
      <c r="C2849" s="23"/>
    </row>
    <row r="2850" ht="15.75">
      <c r="C2850" s="23"/>
    </row>
    <row r="2851" ht="15.75">
      <c r="C2851" s="23"/>
    </row>
    <row r="2852" ht="15.75">
      <c r="C2852" s="23"/>
    </row>
    <row r="2853" ht="15.75">
      <c r="C2853" s="23"/>
    </row>
    <row r="2854" ht="15.75">
      <c r="C2854" s="23"/>
    </row>
    <row r="2855" ht="15.75">
      <c r="C2855" s="23"/>
    </row>
    <row r="2856" ht="15.75">
      <c r="C2856" s="23"/>
    </row>
    <row r="2857" ht="15.75">
      <c r="C2857" s="23"/>
    </row>
    <row r="2858" ht="15.75">
      <c r="C2858" s="23"/>
    </row>
    <row r="2859" ht="15.75">
      <c r="C2859" s="23"/>
    </row>
    <row r="2860" ht="15.75">
      <c r="C2860" s="23"/>
    </row>
    <row r="2861" ht="15.75">
      <c r="C2861" s="23"/>
    </row>
    <row r="2862" ht="15.75">
      <c r="C2862" s="23"/>
    </row>
    <row r="2863" ht="15.75">
      <c r="C2863" s="23"/>
    </row>
    <row r="2864" ht="15.75">
      <c r="C2864" s="23"/>
    </row>
    <row r="2865" ht="15.75">
      <c r="C2865" s="23"/>
    </row>
    <row r="2866" ht="15.75">
      <c r="C2866" s="23"/>
    </row>
    <row r="2867" ht="15.75">
      <c r="C2867" s="23"/>
    </row>
    <row r="2868" ht="15.75">
      <c r="C2868" s="23"/>
    </row>
    <row r="2869" ht="15.75">
      <c r="C2869" s="23"/>
    </row>
    <row r="2870" ht="15.75">
      <c r="C2870" s="23"/>
    </row>
    <row r="2871" ht="15.75">
      <c r="C2871" s="23"/>
    </row>
    <row r="2872" ht="15.75">
      <c r="C2872" s="23"/>
    </row>
    <row r="2873" ht="15.75">
      <c r="C2873" s="23"/>
    </row>
    <row r="2874" ht="15.75">
      <c r="C2874" s="23"/>
    </row>
    <row r="2875" ht="15.75">
      <c r="C2875" s="23"/>
    </row>
    <row r="2876" ht="15.75">
      <c r="C2876" s="23"/>
    </row>
    <row r="2877" ht="15.75">
      <c r="C2877" s="23"/>
    </row>
    <row r="2878" ht="15.75">
      <c r="C2878" s="23"/>
    </row>
    <row r="2879" ht="15.75">
      <c r="C2879" s="23"/>
    </row>
    <row r="2880" ht="15.75">
      <c r="C2880" s="23"/>
    </row>
    <row r="2881" ht="15.75">
      <c r="C2881" s="23"/>
    </row>
    <row r="2882" ht="15.75">
      <c r="C2882" s="23"/>
    </row>
    <row r="2883" ht="15.75">
      <c r="C2883" s="23"/>
    </row>
    <row r="2884" ht="15.75">
      <c r="C2884" s="23"/>
    </row>
    <row r="2885" ht="15.75">
      <c r="C2885" s="23"/>
    </row>
    <row r="2886" ht="15.75">
      <c r="C2886" s="23"/>
    </row>
    <row r="2887" ht="15.75">
      <c r="C2887" s="23"/>
    </row>
    <row r="2888" ht="15.75">
      <c r="C2888" s="23"/>
    </row>
    <row r="2889" ht="15.75">
      <c r="C2889" s="23"/>
    </row>
    <row r="2890" ht="15.75">
      <c r="C2890" s="23"/>
    </row>
    <row r="2891" ht="15.75">
      <c r="C2891" s="23"/>
    </row>
    <row r="2892" ht="15.75">
      <c r="C2892" s="23"/>
    </row>
    <row r="2893" ht="15.75">
      <c r="C2893" s="23"/>
    </row>
    <row r="2894" ht="15.75">
      <c r="C2894" s="23"/>
    </row>
    <row r="2895" ht="15.75">
      <c r="C2895" s="23"/>
    </row>
    <row r="2896" ht="15.75">
      <c r="C2896" s="23"/>
    </row>
    <row r="2897" ht="15.75">
      <c r="C2897" s="23"/>
    </row>
    <row r="2898" ht="15.75">
      <c r="C2898" s="23"/>
    </row>
    <row r="2899" ht="15.75">
      <c r="C2899" s="23"/>
    </row>
    <row r="2900" ht="15.75">
      <c r="C2900" s="23"/>
    </row>
    <row r="2901" ht="15.75">
      <c r="C2901" s="23"/>
    </row>
    <row r="2902" ht="15.75">
      <c r="C2902" s="23"/>
    </row>
    <row r="2903" ht="15.75">
      <c r="C2903" s="23"/>
    </row>
    <row r="2904" ht="15.75">
      <c r="C2904" s="23"/>
    </row>
    <row r="2905" ht="15.75">
      <c r="C2905" s="23"/>
    </row>
    <row r="2906" ht="15.75">
      <c r="C2906" s="23"/>
    </row>
    <row r="2907" ht="15.75">
      <c r="C2907" s="23"/>
    </row>
    <row r="2908" ht="15.75">
      <c r="C2908" s="23"/>
    </row>
    <row r="2909" ht="15.75">
      <c r="C2909" s="23"/>
    </row>
    <row r="2910" ht="15.75">
      <c r="C2910" s="23"/>
    </row>
    <row r="2911" ht="15.75">
      <c r="C2911" s="23"/>
    </row>
    <row r="2912" ht="15.75">
      <c r="C2912" s="23"/>
    </row>
    <row r="2913" ht="15.75">
      <c r="C2913" s="23"/>
    </row>
    <row r="2914" ht="15.75">
      <c r="C2914" s="23"/>
    </row>
    <row r="2915" ht="15.75">
      <c r="C2915" s="23"/>
    </row>
    <row r="2916" ht="15.75">
      <c r="C2916" s="23"/>
    </row>
    <row r="2917" ht="15.75">
      <c r="C2917" s="23"/>
    </row>
    <row r="2918" ht="15.75">
      <c r="C2918" s="23"/>
    </row>
    <row r="2919" ht="15.75">
      <c r="C2919" s="23"/>
    </row>
    <row r="2920" ht="15.75">
      <c r="C2920" s="23"/>
    </row>
    <row r="2921" ht="15.75">
      <c r="C2921" s="23"/>
    </row>
    <row r="2922" ht="15.75">
      <c r="C2922" s="23"/>
    </row>
    <row r="2923" ht="15.75">
      <c r="C2923" s="23"/>
    </row>
    <row r="2924" ht="15.75">
      <c r="C2924" s="23"/>
    </row>
    <row r="2925" ht="15.75">
      <c r="C2925" s="23"/>
    </row>
    <row r="2926" ht="15.75">
      <c r="C2926" s="23"/>
    </row>
    <row r="2927" ht="15.75">
      <c r="C2927" s="23"/>
    </row>
    <row r="2928" ht="15.75">
      <c r="C2928" s="23"/>
    </row>
    <row r="2929" ht="15.75">
      <c r="C2929" s="23"/>
    </row>
    <row r="2930" ht="15.75">
      <c r="C2930" s="23"/>
    </row>
    <row r="2931" ht="15.75">
      <c r="C2931" s="23"/>
    </row>
    <row r="2932" ht="15.75">
      <c r="C2932" s="23"/>
    </row>
    <row r="2933" ht="15.75">
      <c r="C2933" s="23"/>
    </row>
    <row r="2934" ht="15.75">
      <c r="C2934" s="23"/>
    </row>
    <row r="2935" ht="15.75">
      <c r="C2935" s="23"/>
    </row>
    <row r="2936" ht="15.75">
      <c r="C2936" s="23"/>
    </row>
    <row r="2937" ht="15.75">
      <c r="C2937" s="23"/>
    </row>
    <row r="2938" ht="15.75">
      <c r="C2938" s="23"/>
    </row>
    <row r="2939" ht="15.75">
      <c r="C2939" s="23"/>
    </row>
    <row r="2940" ht="15.75">
      <c r="C2940" s="23"/>
    </row>
    <row r="2941" ht="15.75">
      <c r="C2941" s="23"/>
    </row>
    <row r="2942" ht="15.75">
      <c r="C2942" s="23"/>
    </row>
    <row r="2943" ht="15.75">
      <c r="C2943" s="23"/>
    </row>
    <row r="2944" ht="15.75">
      <c r="C2944" s="23"/>
    </row>
    <row r="2945" ht="15.75">
      <c r="C2945" s="23"/>
    </row>
    <row r="2946" ht="15.75">
      <c r="C2946" s="23"/>
    </row>
    <row r="2947" ht="15.75">
      <c r="C2947" s="23"/>
    </row>
    <row r="2948" ht="15.75">
      <c r="C2948" s="23"/>
    </row>
    <row r="2949" ht="15.75">
      <c r="C2949" s="23"/>
    </row>
    <row r="2950" ht="15.75">
      <c r="C2950" s="23"/>
    </row>
    <row r="2951" ht="15.75">
      <c r="C2951" s="23"/>
    </row>
    <row r="2952" ht="15.75">
      <c r="C2952" s="23"/>
    </row>
    <row r="2953" ht="15.75">
      <c r="C2953" s="23"/>
    </row>
    <row r="2954" ht="15.75">
      <c r="C2954" s="23"/>
    </row>
    <row r="2955" ht="15.75">
      <c r="C2955" s="23"/>
    </row>
    <row r="2956" ht="15.75">
      <c r="C2956" s="23"/>
    </row>
    <row r="2957" ht="15.75">
      <c r="C2957" s="23"/>
    </row>
    <row r="2958" ht="15.75">
      <c r="C2958" s="23"/>
    </row>
    <row r="2959" ht="15.75">
      <c r="C2959" s="23"/>
    </row>
    <row r="2960" ht="15.75">
      <c r="C2960" s="23"/>
    </row>
    <row r="2961" ht="15.75">
      <c r="C2961" s="23"/>
    </row>
    <row r="2962" ht="15.75">
      <c r="C2962" s="23"/>
    </row>
    <row r="2963" ht="15.75">
      <c r="C2963" s="23"/>
    </row>
    <row r="2964" ht="15.75">
      <c r="C2964" s="23"/>
    </row>
    <row r="2965" ht="15.75">
      <c r="C2965" s="23"/>
    </row>
    <row r="2966" ht="15.75">
      <c r="C2966" s="23"/>
    </row>
    <row r="2967" ht="15.75">
      <c r="C2967" s="23"/>
    </row>
    <row r="2968" ht="15.75">
      <c r="C2968" s="23"/>
    </row>
    <row r="2969" ht="15.75">
      <c r="C2969" s="23"/>
    </row>
    <row r="2970" ht="15.75">
      <c r="C2970" s="23"/>
    </row>
    <row r="2971" ht="15.75">
      <c r="C2971" s="23"/>
    </row>
    <row r="2972" ht="15.75">
      <c r="C2972" s="23"/>
    </row>
    <row r="2973" ht="15.75">
      <c r="C2973" s="23"/>
    </row>
    <row r="2974" ht="15.75">
      <c r="C2974" s="23"/>
    </row>
    <row r="2975" ht="15.75">
      <c r="C2975" s="23"/>
    </row>
    <row r="2976" ht="15.75">
      <c r="C2976" s="23"/>
    </row>
    <row r="2977" ht="15.75">
      <c r="C2977" s="23"/>
    </row>
    <row r="2978" ht="15.75">
      <c r="C2978" s="23"/>
    </row>
    <row r="2979" ht="15.75">
      <c r="C2979" s="23"/>
    </row>
    <row r="2980" ht="15.75">
      <c r="C2980" s="23"/>
    </row>
    <row r="2981" ht="15.75">
      <c r="C2981" s="23"/>
    </row>
    <row r="2982" ht="15.75">
      <c r="C2982" s="23"/>
    </row>
    <row r="2983" ht="15.75">
      <c r="C2983" s="23"/>
    </row>
    <row r="2984" ht="15.75">
      <c r="C2984" s="23"/>
    </row>
    <row r="2985" ht="15.75">
      <c r="C2985" s="23"/>
    </row>
    <row r="2986" ht="15.75">
      <c r="C2986" s="23"/>
    </row>
    <row r="2987" ht="15.75">
      <c r="C2987" s="23"/>
    </row>
  </sheetData>
  <sheetProtection/>
  <printOptions/>
  <pageMargins left="0.7874015748031497" right="0.4724409448818898" top="0.7874015748031497" bottom="0.6299212598425197" header="0.35433070866141736" footer="0.1968503937007874"/>
  <pageSetup firstPageNumber="1" useFirstPageNumber="1" horizontalDpi="600" verticalDpi="600" orientation="portrait" paperSize="9" scale="77" r:id="rId1"/>
  <headerFooter alignWithMargins="0">
    <oddHeader>&amp;RA költségvetési rendelettervezet 10. számú melléklete</oddHeader>
  </headerFooter>
  <rowBreaks count="6" manualBreakCount="6">
    <brk id="65" max="3" man="1"/>
    <brk id="124" max="3" man="1"/>
    <brk id="184" max="3" man="1"/>
    <brk id="225" max="255" man="1"/>
    <brk id="298" max="255" man="1"/>
    <brk id="3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59"/>
  <sheetViews>
    <sheetView view="pageBreakPreview" zoomScaleSheetLayoutView="100" zoomScalePageLayoutView="0" workbookViewId="0" topLeftCell="A23">
      <selection activeCell="C35" sqref="C35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16384" width="9" style="9" customWidth="1"/>
  </cols>
  <sheetData>
    <row r="1" spans="1:4" ht="18.75">
      <c r="A1" s="27" t="s">
        <v>0</v>
      </c>
      <c r="B1" s="8"/>
      <c r="C1" s="8"/>
      <c r="D1" s="8"/>
    </row>
    <row r="2" spans="1:4" ht="18.75">
      <c r="A2" s="27" t="s">
        <v>95</v>
      </c>
      <c r="B2" s="8"/>
      <c r="C2" s="8"/>
      <c r="D2" s="8"/>
    </row>
    <row r="3" spans="1:4" ht="18.75">
      <c r="A3" s="27" t="s">
        <v>1</v>
      </c>
      <c r="B3" s="8"/>
      <c r="C3" s="8"/>
      <c r="D3" s="8"/>
    </row>
    <row r="4" ht="15.75">
      <c r="D4" s="32"/>
    </row>
    <row r="5" ht="15.75">
      <c r="D5" s="32" t="s">
        <v>2</v>
      </c>
    </row>
    <row r="6" spans="1:4" ht="18.75">
      <c r="A6" s="33" t="s">
        <v>20</v>
      </c>
      <c r="B6" s="34"/>
      <c r="C6" s="10" t="s">
        <v>46</v>
      </c>
      <c r="D6" s="10"/>
    </row>
    <row r="7" spans="1:4" ht="18.75">
      <c r="A7" s="35"/>
      <c r="B7" s="11"/>
      <c r="C7" s="11"/>
      <c r="D7" s="11"/>
    </row>
    <row r="8" spans="1:4" ht="15.75">
      <c r="A8" s="25" t="s">
        <v>96</v>
      </c>
      <c r="B8" s="6"/>
      <c r="C8" s="43"/>
      <c r="D8" s="6"/>
    </row>
    <row r="9" spans="1:4" ht="15.75">
      <c r="A9" s="3"/>
      <c r="B9" s="3" t="s">
        <v>97</v>
      </c>
      <c r="C9" s="45"/>
      <c r="D9" s="16"/>
    </row>
    <row r="10" spans="1:4" ht="15.75">
      <c r="A10" s="46"/>
      <c r="B10" s="1"/>
      <c r="C10" s="14"/>
      <c r="D10" s="4"/>
    </row>
    <row r="11" spans="1:4" ht="15.75">
      <c r="A11" s="37" t="s">
        <v>22</v>
      </c>
      <c r="B11" s="1"/>
      <c r="C11" s="14"/>
      <c r="D11" s="4"/>
    </row>
    <row r="12" spans="1:4" ht="15.75">
      <c r="A12" s="37" t="s">
        <v>23</v>
      </c>
      <c r="B12" s="1"/>
      <c r="C12" s="14"/>
      <c r="D12" s="4"/>
    </row>
    <row r="13" spans="1:4" ht="15.75">
      <c r="A13" s="37" t="s">
        <v>24</v>
      </c>
      <c r="B13" s="1"/>
      <c r="C13" s="14"/>
      <c r="D13" s="4"/>
    </row>
    <row r="14" spans="1:4" ht="15.75">
      <c r="A14" s="37" t="s">
        <v>25</v>
      </c>
      <c r="B14" s="1"/>
      <c r="C14" s="14"/>
      <c r="D14" s="4"/>
    </row>
    <row r="15" spans="1:4" ht="15.75">
      <c r="A15" s="46"/>
      <c r="B15" s="4" t="s">
        <v>10</v>
      </c>
      <c r="C15" s="14"/>
      <c r="D15" s="4"/>
    </row>
    <row r="16" spans="1:4" ht="15.75">
      <c r="A16" s="46"/>
      <c r="B16" s="4" t="s">
        <v>11</v>
      </c>
      <c r="C16" s="14"/>
      <c r="D16" s="4"/>
    </row>
    <row r="17" spans="1:4" ht="15.75">
      <c r="A17" s="37" t="s">
        <v>26</v>
      </c>
      <c r="B17" s="1"/>
      <c r="C17" s="14"/>
      <c r="D17" s="4"/>
    </row>
    <row r="18" spans="1:4" ht="15.75">
      <c r="A18" s="37" t="s">
        <v>27</v>
      </c>
      <c r="B18" s="1"/>
      <c r="C18" s="14"/>
      <c r="D18" s="4"/>
    </row>
    <row r="19" spans="1:4" ht="15.75">
      <c r="A19" s="37" t="s">
        <v>28</v>
      </c>
      <c r="B19" s="1"/>
      <c r="C19" s="14">
        <f>50000+20000</f>
        <v>70000</v>
      </c>
      <c r="D19" s="4"/>
    </row>
    <row r="20" spans="1:4" ht="15.75">
      <c r="A20" s="37" t="s">
        <v>29</v>
      </c>
      <c r="B20" s="1"/>
      <c r="C20" s="14"/>
      <c r="D20" s="4"/>
    </row>
    <row r="21" spans="1:4" ht="15.75">
      <c r="A21" s="37" t="s">
        <v>30</v>
      </c>
      <c r="B21" s="1"/>
      <c r="C21" s="14"/>
      <c r="D21" s="4"/>
    </row>
    <row r="22" spans="1:4" ht="15.75">
      <c r="A22" s="46"/>
      <c r="B22" s="1"/>
      <c r="C22" s="14"/>
      <c r="D22" s="4"/>
    </row>
    <row r="23" spans="1:4" ht="15.75">
      <c r="A23" s="47" t="s">
        <v>122</v>
      </c>
      <c r="B23" s="2"/>
      <c r="C23" s="7">
        <f>SUM(C11:C21)</f>
        <v>70000</v>
      </c>
      <c r="D23" s="48"/>
    </row>
    <row r="24" spans="1:4" ht="15.75">
      <c r="A24" s="22"/>
      <c r="B24" s="1"/>
      <c r="C24" s="13"/>
      <c r="D24" s="4"/>
    </row>
    <row r="25" spans="1:4" ht="15.75">
      <c r="A25" s="46"/>
      <c r="B25" s="1"/>
      <c r="C25" s="46"/>
      <c r="D25" s="4"/>
    </row>
    <row r="26" spans="1:4" ht="15.75">
      <c r="A26" s="25" t="s">
        <v>99</v>
      </c>
      <c r="B26" s="6"/>
      <c r="C26" s="24"/>
      <c r="D26" s="5"/>
    </row>
    <row r="27" spans="1:4" ht="15.75">
      <c r="A27" s="3"/>
      <c r="B27" s="3" t="s">
        <v>100</v>
      </c>
      <c r="C27" s="45"/>
      <c r="D27" s="16"/>
    </row>
    <row r="28" spans="1:4" ht="15.75">
      <c r="A28" s="4"/>
      <c r="B28" s="4"/>
      <c r="C28" s="14"/>
      <c r="D28" s="4"/>
    </row>
    <row r="29" spans="1:3" ht="15.75">
      <c r="A29" s="4" t="s">
        <v>22</v>
      </c>
      <c r="B29" s="4"/>
      <c r="C29" s="14">
        <f>531124+2403+55+2734+3000+62464</f>
        <v>601780</v>
      </c>
    </row>
    <row r="30" spans="1:3" ht="15.75">
      <c r="A30" s="4" t="s">
        <v>23</v>
      </c>
      <c r="B30" s="4"/>
      <c r="C30" s="14">
        <f>136697+686+18+738+243-698+16865</f>
        <v>154549</v>
      </c>
    </row>
    <row r="31" spans="1:3" ht="15.75">
      <c r="A31" s="4" t="s">
        <v>45</v>
      </c>
      <c r="B31" s="4"/>
      <c r="C31" s="14">
        <v>573146</v>
      </c>
    </row>
    <row r="32" spans="1:3" ht="15.75">
      <c r="A32" s="4" t="s">
        <v>25</v>
      </c>
      <c r="B32" s="4"/>
      <c r="C32" s="14">
        <f>C33+C34</f>
        <v>274454</v>
      </c>
    </row>
    <row r="33" spans="1:3" ht="15.75">
      <c r="A33" s="4"/>
      <c r="B33" s="4" t="s">
        <v>10</v>
      </c>
      <c r="C33" s="14">
        <v>14000</v>
      </c>
    </row>
    <row r="34" spans="1:3" ht="15.75">
      <c r="A34" s="4"/>
      <c r="B34" s="4" t="s">
        <v>11</v>
      </c>
      <c r="C34" s="14">
        <f>165905-3243+46252+500+20000+2000+15000+13000+500+540</f>
        <v>260454</v>
      </c>
    </row>
    <row r="35" spans="1:3" ht="15.75">
      <c r="A35" s="4" t="s">
        <v>26</v>
      </c>
      <c r="B35" s="4"/>
      <c r="C35" s="14"/>
    </row>
    <row r="36" spans="1:3" ht="15.75">
      <c r="A36" s="4" t="s">
        <v>27</v>
      </c>
      <c r="B36" s="4"/>
      <c r="C36" s="14"/>
    </row>
    <row r="37" spans="1:3" ht="15.75">
      <c r="A37" s="4" t="s">
        <v>28</v>
      </c>
      <c r="B37" s="4"/>
      <c r="C37" s="14">
        <f>1851178+35775+1208+1000000+9375-56202</f>
        <v>2841334</v>
      </c>
    </row>
    <row r="38" spans="1:3" ht="15.75">
      <c r="A38" s="4" t="s">
        <v>48</v>
      </c>
      <c r="B38" s="4"/>
      <c r="C38" s="14">
        <f>1159+1159</f>
        <v>2318</v>
      </c>
    </row>
    <row r="39" spans="1:3" ht="15.75">
      <c r="A39" s="4" t="s">
        <v>30</v>
      </c>
      <c r="B39" s="4"/>
      <c r="C39" s="20">
        <f>+C40+C41</f>
        <v>7012025</v>
      </c>
    </row>
    <row r="40" spans="1:3" ht="15.75">
      <c r="A40" s="4"/>
      <c r="B40" s="4" t="s">
        <v>63</v>
      </c>
      <c r="C40" s="20">
        <f>28669+15000+5174932</f>
        <v>5218601</v>
      </c>
    </row>
    <row r="41" spans="1:4" ht="15.75">
      <c r="A41" s="4"/>
      <c r="B41" s="4" t="s">
        <v>64</v>
      </c>
      <c r="C41" s="14">
        <f>1020000+138941-300000+935023-540</f>
        <v>1793424</v>
      </c>
      <c r="D41" s="4"/>
    </row>
    <row r="42" spans="1:4" ht="15.75">
      <c r="A42" s="2" t="s">
        <v>123</v>
      </c>
      <c r="B42" s="5"/>
      <c r="C42" s="7">
        <f>SUM(C29:C41)-C32-C39</f>
        <v>11459606</v>
      </c>
      <c r="D42" s="5"/>
    </row>
    <row r="43" spans="1:4" ht="15.75">
      <c r="A43" s="25"/>
      <c r="B43" s="6"/>
      <c r="C43" s="15"/>
      <c r="D43" s="6"/>
    </row>
    <row r="45" spans="1:4" ht="15.75">
      <c r="A45" s="25" t="s">
        <v>102</v>
      </c>
      <c r="B45" s="6"/>
      <c r="C45" s="43"/>
      <c r="D45" s="6"/>
    </row>
    <row r="46" spans="1:4" ht="15.75">
      <c r="A46" s="3"/>
      <c r="B46" s="3" t="s">
        <v>71</v>
      </c>
      <c r="C46" s="45"/>
      <c r="D46" s="16"/>
    </row>
    <row r="47" spans="1:4" ht="15.75">
      <c r="A47" s="4"/>
      <c r="B47" s="4"/>
      <c r="C47" s="14"/>
      <c r="D47" s="4"/>
    </row>
    <row r="48" spans="1:3" ht="15.75">
      <c r="A48" s="4" t="s">
        <v>22</v>
      </c>
      <c r="B48" s="4"/>
      <c r="C48" s="14"/>
    </row>
    <row r="49" spans="1:3" ht="15.75">
      <c r="A49" s="4" t="s">
        <v>23</v>
      </c>
      <c r="B49" s="4"/>
      <c r="C49" s="14"/>
    </row>
    <row r="50" spans="1:3" ht="15.75">
      <c r="A50" s="4" t="s">
        <v>45</v>
      </c>
      <c r="B50" s="4"/>
      <c r="C50" s="14">
        <v>2961</v>
      </c>
    </row>
    <row r="51" spans="1:3" ht="15.75">
      <c r="A51" s="4" t="s">
        <v>25</v>
      </c>
      <c r="B51" s="4"/>
      <c r="C51" s="14"/>
    </row>
    <row r="52" spans="1:3" ht="15.75">
      <c r="A52" s="4"/>
      <c r="B52" s="4" t="s">
        <v>10</v>
      </c>
      <c r="C52" s="14"/>
    </row>
    <row r="53" spans="1:3" ht="15.75">
      <c r="A53" s="4"/>
      <c r="B53" s="4" t="s">
        <v>11</v>
      </c>
      <c r="C53" s="14"/>
    </row>
    <row r="54" spans="1:3" ht="15.75">
      <c r="A54" s="4" t="s">
        <v>26</v>
      </c>
      <c r="B54" s="4"/>
      <c r="C54" s="14"/>
    </row>
    <row r="55" spans="1:3" ht="15.75">
      <c r="A55" s="4" t="s">
        <v>27</v>
      </c>
      <c r="B55" s="4"/>
      <c r="C55" s="14"/>
    </row>
    <row r="56" spans="1:3" ht="15.75">
      <c r="A56" s="4" t="s">
        <v>28</v>
      </c>
      <c r="B56" s="4"/>
      <c r="C56" s="14"/>
    </row>
    <row r="57" spans="1:3" ht="15.75">
      <c r="A57" s="4" t="s">
        <v>48</v>
      </c>
      <c r="B57" s="4"/>
      <c r="C57" s="14"/>
    </row>
    <row r="58" spans="1:3" ht="15.75">
      <c r="A58" s="4" t="s">
        <v>30</v>
      </c>
      <c r="B58" s="4"/>
      <c r="C58" s="20"/>
    </row>
    <row r="59" spans="1:3" ht="15.75">
      <c r="A59" s="4"/>
      <c r="B59" s="4" t="s">
        <v>63</v>
      </c>
      <c r="C59" s="20"/>
    </row>
    <row r="60" spans="1:4" ht="15.75">
      <c r="A60" s="4"/>
      <c r="B60" s="4" t="s">
        <v>64</v>
      </c>
      <c r="C60" s="14"/>
      <c r="D60" s="4"/>
    </row>
    <row r="61" spans="1:4" ht="15.75">
      <c r="A61" s="2" t="s">
        <v>124</v>
      </c>
      <c r="B61" s="5"/>
      <c r="C61" s="7">
        <f>SUM(C48:C60)-C51-C58</f>
        <v>2961</v>
      </c>
      <c r="D61" s="5"/>
    </row>
    <row r="62" spans="1:4" ht="16.5" customHeight="1">
      <c r="A62" s="25"/>
      <c r="B62" s="6"/>
      <c r="C62" s="15"/>
      <c r="D62" s="6"/>
    </row>
    <row r="63" spans="1:4" ht="15.75">
      <c r="A63" s="25" t="s">
        <v>104</v>
      </c>
      <c r="B63" s="6"/>
      <c r="C63" s="43"/>
      <c r="D63" s="6"/>
    </row>
    <row r="64" spans="1:4" ht="15.75">
      <c r="A64" s="3"/>
      <c r="B64" s="3" t="s">
        <v>105</v>
      </c>
      <c r="C64" s="45"/>
      <c r="D64" s="16"/>
    </row>
    <row r="65" spans="1:4" ht="15.75">
      <c r="A65" s="4"/>
      <c r="B65" s="4"/>
      <c r="C65" s="14"/>
      <c r="D65" s="4"/>
    </row>
    <row r="66" spans="1:3" ht="15.75">
      <c r="A66" s="4" t="s">
        <v>22</v>
      </c>
      <c r="B66" s="4"/>
      <c r="C66" s="14"/>
    </row>
    <row r="67" spans="1:3" ht="15.75">
      <c r="A67" s="4" t="s">
        <v>23</v>
      </c>
      <c r="B67" s="4"/>
      <c r="C67" s="14"/>
    </row>
    <row r="68" spans="1:3" ht="15.75">
      <c r="A68" s="4" t="s">
        <v>45</v>
      </c>
      <c r="B68" s="4"/>
      <c r="C68" s="14"/>
    </row>
    <row r="69" spans="1:3" ht="15.75">
      <c r="A69" s="4" t="s">
        <v>25</v>
      </c>
      <c r="B69" s="4"/>
      <c r="C69" s="14">
        <f>+C70+C71</f>
        <v>0</v>
      </c>
    </row>
    <row r="70" spans="1:3" ht="15.75">
      <c r="A70" s="4"/>
      <c r="B70" s="4" t="s">
        <v>10</v>
      </c>
      <c r="C70" s="14"/>
    </row>
    <row r="71" spans="1:3" ht="15.75">
      <c r="A71" s="4"/>
      <c r="B71" s="4" t="s">
        <v>11</v>
      </c>
      <c r="C71" s="14"/>
    </row>
    <row r="72" spans="1:3" ht="15.75">
      <c r="A72" s="4" t="s">
        <v>26</v>
      </c>
      <c r="B72" s="4"/>
      <c r="C72" s="14"/>
    </row>
    <row r="73" spans="1:3" ht="15.75">
      <c r="A73" s="4" t="s">
        <v>27</v>
      </c>
      <c r="B73" s="4"/>
      <c r="C73" s="14"/>
    </row>
    <row r="74" spans="1:3" ht="15.75">
      <c r="A74" s="4" t="s">
        <v>28</v>
      </c>
      <c r="B74" s="4"/>
      <c r="C74" s="14"/>
    </row>
    <row r="75" spans="1:3" ht="15.75">
      <c r="A75" s="4" t="s">
        <v>48</v>
      </c>
      <c r="B75" s="4"/>
      <c r="C75" s="14"/>
    </row>
    <row r="76" spans="1:3" ht="15.75">
      <c r="A76" s="4" t="s">
        <v>30</v>
      </c>
      <c r="B76" s="4"/>
      <c r="C76" s="20">
        <f>+C77+C78</f>
        <v>0</v>
      </c>
    </row>
    <row r="77" spans="1:3" ht="15.75">
      <c r="A77" s="4"/>
      <c r="B77" s="4" t="s">
        <v>63</v>
      </c>
      <c r="C77" s="20"/>
    </row>
    <row r="78" spans="1:4" ht="15.75">
      <c r="A78" s="4"/>
      <c r="B78" s="4" t="s">
        <v>64</v>
      </c>
      <c r="C78" s="14"/>
      <c r="D78" s="4"/>
    </row>
    <row r="79" spans="1:4" ht="15.75">
      <c r="A79" s="2" t="s">
        <v>125</v>
      </c>
      <c r="B79" s="5"/>
      <c r="C79" s="7">
        <f>SUM(C66:C78)-C69-C76</f>
        <v>0</v>
      </c>
      <c r="D79" s="5"/>
    </row>
    <row r="80" spans="1:4" ht="15.75">
      <c r="A80" s="25"/>
      <c r="B80" s="6"/>
      <c r="C80" s="15"/>
      <c r="D80" s="6"/>
    </row>
    <row r="81" spans="1:4" ht="15.75">
      <c r="A81" s="1"/>
      <c r="B81" s="4"/>
      <c r="C81" s="13"/>
      <c r="D81" s="4"/>
    </row>
    <row r="82" spans="1:4" ht="15.75">
      <c r="A82" s="25" t="s">
        <v>107</v>
      </c>
      <c r="B82" s="6"/>
      <c r="C82" s="43"/>
      <c r="D82" s="6"/>
    </row>
    <row r="83" spans="1:4" ht="15.75">
      <c r="A83" s="3"/>
      <c r="B83" s="26" t="s">
        <v>109</v>
      </c>
      <c r="C83" s="45"/>
      <c r="D83" s="16"/>
    </row>
    <row r="84" spans="1:4" ht="15.75">
      <c r="A84" s="4"/>
      <c r="B84" s="1"/>
      <c r="C84" s="14"/>
      <c r="D84" s="4"/>
    </row>
    <row r="85" spans="1:4" ht="15.75">
      <c r="A85" s="4" t="s">
        <v>22</v>
      </c>
      <c r="B85" s="4"/>
      <c r="C85" s="14">
        <v>3400</v>
      </c>
      <c r="D85" s="4"/>
    </row>
    <row r="86" spans="1:4" ht="15.75">
      <c r="A86" s="4" t="s">
        <v>23</v>
      </c>
      <c r="B86" s="4"/>
      <c r="C86" s="14">
        <v>984</v>
      </c>
      <c r="D86" s="4"/>
    </row>
    <row r="87" spans="1:4" ht="15.75">
      <c r="A87" s="4" t="s">
        <v>24</v>
      </c>
      <c r="B87" s="4"/>
      <c r="C87" s="14">
        <v>2116</v>
      </c>
      <c r="D87" s="4"/>
    </row>
    <row r="88" spans="1:4" ht="15.75">
      <c r="A88" s="4" t="s">
        <v>25</v>
      </c>
      <c r="B88" s="4"/>
      <c r="C88" s="14"/>
      <c r="D88" s="4"/>
    </row>
    <row r="89" spans="1:4" ht="15.75">
      <c r="A89" s="4"/>
      <c r="B89" s="4" t="s">
        <v>10</v>
      </c>
      <c r="C89" s="14"/>
      <c r="D89" s="4"/>
    </row>
    <row r="90" spans="1:4" ht="15.75">
      <c r="A90" s="4"/>
      <c r="B90" s="4" t="s">
        <v>11</v>
      </c>
      <c r="C90" s="14"/>
      <c r="D90" s="4"/>
    </row>
    <row r="91" spans="1:4" ht="15.75">
      <c r="A91" s="4" t="s">
        <v>26</v>
      </c>
      <c r="B91" s="4"/>
      <c r="C91" s="14"/>
      <c r="D91" s="4"/>
    </row>
    <row r="92" spans="1:4" ht="15.75">
      <c r="A92" s="4" t="s">
        <v>27</v>
      </c>
      <c r="B92" s="4"/>
      <c r="C92" s="14"/>
      <c r="D92" s="4"/>
    </row>
    <row r="93" spans="1:4" ht="15.75">
      <c r="A93" s="4" t="s">
        <v>28</v>
      </c>
      <c r="B93" s="4"/>
      <c r="C93" s="14"/>
      <c r="D93" s="4"/>
    </row>
    <row r="94" spans="1:4" ht="15.75">
      <c r="A94" s="4" t="s">
        <v>29</v>
      </c>
      <c r="B94" s="4"/>
      <c r="C94" s="14"/>
      <c r="D94" s="4"/>
    </row>
    <row r="95" spans="1:4" ht="15.75">
      <c r="A95" s="4" t="s">
        <v>30</v>
      </c>
      <c r="B95" s="4"/>
      <c r="C95" s="14"/>
      <c r="D95" s="4"/>
    </row>
    <row r="96" spans="1:4" ht="15.75">
      <c r="A96" s="4"/>
      <c r="B96" s="4"/>
      <c r="C96" s="14"/>
      <c r="D96" s="4"/>
    </row>
    <row r="97" spans="1:4" ht="15.75">
      <c r="A97" s="2" t="s">
        <v>126</v>
      </c>
      <c r="B97" s="5"/>
      <c r="C97" s="7">
        <f>SUM(C85:C96)</f>
        <v>6500</v>
      </c>
      <c r="D97" s="5"/>
    </row>
    <row r="98" spans="1:4" ht="15.75">
      <c r="A98" s="1"/>
      <c r="B98" s="4"/>
      <c r="C98" s="13"/>
      <c r="D98" s="4"/>
    </row>
    <row r="99" spans="1:4" ht="15.75">
      <c r="A99" s="1"/>
      <c r="B99" s="4"/>
      <c r="C99" s="13"/>
      <c r="D99" s="4"/>
    </row>
    <row r="100" spans="1:4" ht="15.75">
      <c r="A100" s="25" t="s">
        <v>110</v>
      </c>
      <c r="B100" s="6"/>
      <c r="C100" s="43"/>
      <c r="D100" s="6"/>
    </row>
    <row r="101" spans="1:4" ht="15.75">
      <c r="A101" s="3"/>
      <c r="B101" s="3" t="s">
        <v>112</v>
      </c>
      <c r="C101" s="45"/>
      <c r="D101" s="16"/>
    </row>
    <row r="102" spans="1:4" ht="15.75">
      <c r="A102" s="1"/>
      <c r="B102" s="4"/>
      <c r="C102" s="13"/>
      <c r="D102" s="4"/>
    </row>
    <row r="103" spans="1:4" ht="15.75">
      <c r="A103" s="4" t="s">
        <v>22</v>
      </c>
      <c r="B103" s="4"/>
      <c r="C103" s="14">
        <v>8262</v>
      </c>
      <c r="D103" s="4"/>
    </row>
    <row r="104" spans="1:4" ht="15.75">
      <c r="A104" s="4" t="s">
        <v>23</v>
      </c>
      <c r="B104" s="4"/>
      <c r="C104" s="14">
        <v>2389</v>
      </c>
      <c r="D104" s="4"/>
    </row>
    <row r="105" spans="1:4" ht="15.75">
      <c r="A105" s="4" t="s">
        <v>24</v>
      </c>
      <c r="B105" s="4"/>
      <c r="C105" s="14">
        <v>4549</v>
      </c>
      <c r="D105" s="4"/>
    </row>
    <row r="106" spans="1:4" ht="15.75">
      <c r="A106" s="4" t="s">
        <v>25</v>
      </c>
      <c r="B106" s="4"/>
      <c r="C106" s="14"/>
      <c r="D106" s="4"/>
    </row>
    <row r="107" spans="1:4" ht="15.75">
      <c r="A107" s="4"/>
      <c r="B107" s="4" t="s">
        <v>10</v>
      </c>
      <c r="C107" s="14"/>
      <c r="D107" s="4"/>
    </row>
    <row r="108" spans="1:4" ht="15.75">
      <c r="A108" s="4"/>
      <c r="B108" s="4" t="s">
        <v>11</v>
      </c>
      <c r="C108" s="14"/>
      <c r="D108" s="4"/>
    </row>
    <row r="109" spans="1:4" ht="15.75">
      <c r="A109" s="4" t="s">
        <v>26</v>
      </c>
      <c r="B109" s="4"/>
      <c r="C109" s="14"/>
      <c r="D109" s="4"/>
    </row>
    <row r="110" spans="1:4" ht="15.75">
      <c r="A110" s="4" t="s">
        <v>27</v>
      </c>
      <c r="B110" s="4"/>
      <c r="C110" s="14"/>
      <c r="D110" s="4"/>
    </row>
    <row r="111" spans="1:4" ht="15.75">
      <c r="A111" s="4" t="s">
        <v>28</v>
      </c>
      <c r="B111" s="4"/>
      <c r="C111" s="14"/>
      <c r="D111" s="4"/>
    </row>
    <row r="112" spans="1:4" ht="15.75">
      <c r="A112" s="4" t="s">
        <v>29</v>
      </c>
      <c r="B112" s="4"/>
      <c r="C112" s="14"/>
      <c r="D112" s="4"/>
    </row>
    <row r="113" spans="1:4" ht="15.75">
      <c r="A113" s="4" t="s">
        <v>30</v>
      </c>
      <c r="B113" s="4"/>
      <c r="C113" s="14"/>
      <c r="D113" s="4"/>
    </row>
    <row r="114" spans="1:4" ht="15.75">
      <c r="A114" s="4"/>
      <c r="B114" s="4"/>
      <c r="C114" s="13"/>
      <c r="D114" s="4"/>
    </row>
    <row r="115" spans="1:4" ht="15.75">
      <c r="A115" s="2" t="s">
        <v>127</v>
      </c>
      <c r="B115" s="5"/>
      <c r="C115" s="7">
        <f>SUM(C103:C114)</f>
        <v>15200</v>
      </c>
      <c r="D115" s="5"/>
    </row>
    <row r="116" spans="1:4" ht="15.75">
      <c r="A116" s="1"/>
      <c r="B116" s="4"/>
      <c r="C116" s="13"/>
      <c r="D116" s="4"/>
    </row>
    <row r="117" spans="1:4" ht="15.75">
      <c r="A117" s="17"/>
      <c r="B117" s="17"/>
      <c r="C117" s="17"/>
      <c r="D117" s="17"/>
    </row>
    <row r="118" spans="1:4" ht="15.75">
      <c r="A118" s="25" t="s">
        <v>138</v>
      </c>
      <c r="B118" s="6"/>
      <c r="C118" s="43"/>
      <c r="D118" s="6"/>
    </row>
    <row r="119" spans="1:4" ht="15.75">
      <c r="A119" s="3"/>
      <c r="B119" s="3" t="s">
        <v>139</v>
      </c>
      <c r="C119" s="45"/>
      <c r="D119" s="16"/>
    </row>
    <row r="120" spans="1:4" ht="15.75">
      <c r="A120" s="4"/>
      <c r="B120" s="4"/>
      <c r="C120" s="14"/>
      <c r="D120" s="4"/>
    </row>
    <row r="121" spans="1:4" ht="15.75">
      <c r="A121" s="4" t="s">
        <v>22</v>
      </c>
      <c r="B121" s="4"/>
      <c r="C121" s="14"/>
      <c r="D121" s="4"/>
    </row>
    <row r="122" spans="1:4" ht="15.75">
      <c r="A122" s="4" t="s">
        <v>23</v>
      </c>
      <c r="B122" s="4"/>
      <c r="C122" s="14"/>
      <c r="D122" s="4"/>
    </row>
    <row r="123" spans="1:4" ht="15.75">
      <c r="A123" s="4" t="s">
        <v>24</v>
      </c>
      <c r="B123" s="4"/>
      <c r="C123" s="14"/>
      <c r="D123" s="4"/>
    </row>
    <row r="124" spans="1:4" ht="15.75">
      <c r="A124" s="4" t="s">
        <v>43</v>
      </c>
      <c r="B124" s="4"/>
      <c r="C124" s="14">
        <f>SUM(C125:C126)</f>
        <v>6722784</v>
      </c>
      <c r="D124" s="4"/>
    </row>
    <row r="125" spans="1:4" ht="15.75">
      <c r="A125" s="4"/>
      <c r="B125" s="4" t="s">
        <v>10</v>
      </c>
      <c r="C125" s="52">
        <f>400000+56202</f>
        <v>456202</v>
      </c>
      <c r="D125" s="14"/>
    </row>
    <row r="126" spans="1:4" ht="15.75">
      <c r="A126" s="4"/>
      <c r="B126" s="4" t="s">
        <v>11</v>
      </c>
      <c r="C126" s="52">
        <f>6242887-157482+150+12000+120+5233+36572+30982+112201-34740-5459-1882+5000+10000+3000+1000+4000+3000</f>
        <v>6266582</v>
      </c>
      <c r="D126" s="4"/>
    </row>
    <row r="127" spans="1:4" ht="15.75">
      <c r="A127" s="4" t="s">
        <v>26</v>
      </c>
      <c r="B127" s="4"/>
      <c r="C127" s="14"/>
      <c r="D127" s="4"/>
    </row>
    <row r="128" spans="1:4" ht="15.75">
      <c r="A128" s="4" t="s">
        <v>27</v>
      </c>
      <c r="B128" s="4"/>
      <c r="C128" s="14"/>
      <c r="D128" s="4"/>
    </row>
    <row r="129" spans="1:4" ht="15.75">
      <c r="A129" s="4" t="s">
        <v>28</v>
      </c>
      <c r="B129" s="4"/>
      <c r="C129" s="14"/>
      <c r="D129" s="4"/>
    </row>
    <row r="130" spans="1:4" ht="15.75">
      <c r="A130" s="4" t="s">
        <v>29</v>
      </c>
      <c r="B130" s="4"/>
      <c r="C130" s="14"/>
      <c r="D130" s="4"/>
    </row>
    <row r="131" spans="1:4" ht="15.75">
      <c r="A131" s="4" t="s">
        <v>30</v>
      </c>
      <c r="B131" s="4"/>
      <c r="C131" s="14"/>
      <c r="D131" s="4"/>
    </row>
    <row r="132" spans="1:4" ht="15.75">
      <c r="A132" s="4"/>
      <c r="B132" s="4"/>
      <c r="C132" s="14"/>
      <c r="D132" s="4"/>
    </row>
    <row r="133" spans="1:4" ht="15.75">
      <c r="A133" s="2" t="s">
        <v>140</v>
      </c>
      <c r="B133" s="5"/>
      <c r="C133" s="7">
        <f>SUM(C121:C132)-C124</f>
        <v>6722784</v>
      </c>
      <c r="D133" s="5"/>
    </row>
    <row r="134" spans="1:4" ht="15.75">
      <c r="A134" s="1"/>
      <c r="B134" s="4"/>
      <c r="C134" s="13"/>
      <c r="D134" s="4"/>
    </row>
    <row r="135" spans="1:4" ht="15.75">
      <c r="A135" s="49" t="s">
        <v>143</v>
      </c>
      <c r="B135" s="5"/>
      <c r="C135" s="24"/>
      <c r="D135" s="5"/>
    </row>
    <row r="136" spans="1:4" ht="15.75">
      <c r="A136" s="3"/>
      <c r="B136" s="3" t="s">
        <v>144</v>
      </c>
      <c r="C136" s="45"/>
      <c r="D136" s="16"/>
    </row>
    <row r="137" spans="1:4" ht="15.75">
      <c r="A137" s="4"/>
      <c r="B137" s="4"/>
      <c r="C137" s="14"/>
      <c r="D137" s="4"/>
    </row>
    <row r="138" spans="1:4" ht="15.75">
      <c r="A138" s="4" t="s">
        <v>22</v>
      </c>
      <c r="B138" s="4"/>
      <c r="C138" s="14"/>
      <c r="D138" s="4"/>
    </row>
    <row r="139" spans="1:4" ht="15.75">
      <c r="A139" s="4" t="s">
        <v>23</v>
      </c>
      <c r="B139" s="4"/>
      <c r="C139" s="14"/>
      <c r="D139" s="4"/>
    </row>
    <row r="140" spans="1:4" ht="15.75">
      <c r="A140" s="4" t="s">
        <v>24</v>
      </c>
      <c r="B140" s="4"/>
      <c r="C140" s="14"/>
      <c r="D140" s="4"/>
    </row>
    <row r="141" spans="1:4" ht="15.75">
      <c r="A141" s="4" t="s">
        <v>43</v>
      </c>
      <c r="B141" s="4"/>
      <c r="C141" s="14"/>
      <c r="D141" s="4"/>
    </row>
    <row r="142" spans="1:4" ht="15.75">
      <c r="A142" s="4"/>
      <c r="B142" s="4" t="s">
        <v>10</v>
      </c>
      <c r="C142" s="14"/>
      <c r="D142" s="14"/>
    </row>
    <row r="143" spans="1:4" ht="15.75">
      <c r="A143" s="4"/>
      <c r="B143" s="4" t="s">
        <v>11</v>
      </c>
      <c r="C143" s="14"/>
      <c r="D143" s="4"/>
    </row>
    <row r="144" spans="1:4" ht="15.75">
      <c r="A144" s="4" t="s">
        <v>26</v>
      </c>
      <c r="B144" s="4"/>
      <c r="C144" s="14"/>
      <c r="D144" s="4"/>
    </row>
    <row r="145" spans="1:4" ht="15.75">
      <c r="A145" s="4" t="s">
        <v>27</v>
      </c>
      <c r="B145" s="4"/>
      <c r="C145" s="14"/>
      <c r="D145" s="4"/>
    </row>
    <row r="146" spans="1:4" ht="15.75">
      <c r="A146" s="4" t="s">
        <v>28</v>
      </c>
      <c r="B146" s="4"/>
      <c r="C146" s="14"/>
      <c r="D146" s="4"/>
    </row>
    <row r="147" spans="1:4" ht="15.75">
      <c r="A147" s="4" t="s">
        <v>29</v>
      </c>
      <c r="B147" s="4"/>
      <c r="C147" s="14"/>
      <c r="D147" s="4"/>
    </row>
    <row r="148" spans="1:4" ht="15.75">
      <c r="A148" s="4" t="s">
        <v>30</v>
      </c>
      <c r="B148" s="4"/>
      <c r="C148" s="14"/>
      <c r="D148" s="4"/>
    </row>
    <row r="149" spans="1:4" ht="15.75">
      <c r="A149" s="4"/>
      <c r="B149" s="4"/>
      <c r="C149" s="14"/>
      <c r="D149" s="4"/>
    </row>
    <row r="150" spans="1:4" ht="15.75">
      <c r="A150" s="2" t="s">
        <v>145</v>
      </c>
      <c r="B150" s="5"/>
      <c r="C150" s="7">
        <f>SUM(C138:C149)-C141</f>
        <v>0</v>
      </c>
      <c r="D150" s="5"/>
    </row>
    <row r="151" spans="1:4" ht="15.75">
      <c r="A151" s="1"/>
      <c r="B151" s="4"/>
      <c r="C151" s="13"/>
      <c r="D151" s="4"/>
    </row>
    <row r="152" spans="1:4" ht="15.75">
      <c r="A152" s="25" t="s">
        <v>116</v>
      </c>
      <c r="B152" s="6"/>
      <c r="C152" s="24"/>
      <c r="D152" s="5"/>
    </row>
    <row r="153" spans="1:4" ht="15.75">
      <c r="A153" s="3"/>
      <c r="B153" s="3" t="s">
        <v>118</v>
      </c>
      <c r="C153" s="45"/>
      <c r="D153" s="16"/>
    </row>
    <row r="154" spans="1:4" ht="15.75">
      <c r="A154" s="4"/>
      <c r="B154" s="4"/>
      <c r="C154" s="14"/>
      <c r="D154" s="4"/>
    </row>
    <row r="155" spans="1:4" ht="15.75">
      <c r="A155" s="4" t="s">
        <v>22</v>
      </c>
      <c r="B155" s="4"/>
      <c r="C155" s="14">
        <v>43301</v>
      </c>
      <c r="D155" s="4"/>
    </row>
    <row r="156" spans="1:4" ht="17.25" customHeight="1">
      <c r="A156" s="4" t="s">
        <v>23</v>
      </c>
      <c r="B156" s="4"/>
      <c r="C156" s="14">
        <v>12784</v>
      </c>
      <c r="D156" s="4"/>
    </row>
    <row r="157" spans="1:4" ht="15.75">
      <c r="A157" s="4" t="s">
        <v>24</v>
      </c>
      <c r="B157" s="4"/>
      <c r="C157" s="14">
        <f>264602+71321+25446</f>
        <v>361369</v>
      </c>
      <c r="D157" s="4"/>
    </row>
    <row r="158" spans="1:4" ht="15.75">
      <c r="A158" s="4" t="s">
        <v>43</v>
      </c>
      <c r="B158" s="4"/>
      <c r="C158" s="14">
        <f>SUM(C159:C160)</f>
        <v>0</v>
      </c>
      <c r="D158" s="4"/>
    </row>
    <row r="159" spans="1:4" ht="15.75">
      <c r="A159" s="4"/>
      <c r="B159" s="4" t="s">
        <v>10</v>
      </c>
      <c r="C159" s="14"/>
      <c r="D159" s="14"/>
    </row>
    <row r="160" spans="1:4" ht="15.75">
      <c r="A160" s="4"/>
      <c r="B160" s="4" t="s">
        <v>11</v>
      </c>
      <c r="C160" s="14"/>
      <c r="D160" s="4"/>
    </row>
    <row r="161" spans="1:4" ht="15.75">
      <c r="A161" s="4" t="s">
        <v>26</v>
      </c>
      <c r="B161" s="4"/>
      <c r="C161" s="14"/>
      <c r="D161" s="4"/>
    </row>
    <row r="162" spans="1:4" ht="15.75">
      <c r="A162" s="4" t="s">
        <v>27</v>
      </c>
      <c r="B162" s="4"/>
      <c r="C162" s="14"/>
      <c r="D162" s="4"/>
    </row>
    <row r="163" spans="1:4" ht="15.75">
      <c r="A163" s="4" t="s">
        <v>28</v>
      </c>
      <c r="B163" s="4"/>
      <c r="C163" s="14">
        <f>734081+197910</f>
        <v>931991</v>
      </c>
      <c r="D163" s="4"/>
    </row>
    <row r="164" spans="1:4" ht="15.75">
      <c r="A164" s="4" t="s">
        <v>29</v>
      </c>
      <c r="B164" s="4"/>
      <c r="C164" s="14"/>
      <c r="D164" s="4"/>
    </row>
    <row r="165" spans="1:4" ht="15.75">
      <c r="A165" s="4" t="s">
        <v>30</v>
      </c>
      <c r="B165" s="4"/>
      <c r="C165" s="14"/>
      <c r="D165" s="4"/>
    </row>
    <row r="166" spans="1:4" ht="15.75">
      <c r="A166" s="4"/>
      <c r="B166" s="4"/>
      <c r="C166" s="14"/>
      <c r="D166" s="4"/>
    </row>
    <row r="167" spans="1:4" ht="15.75">
      <c r="A167" s="2" t="s">
        <v>129</v>
      </c>
      <c r="B167" s="5"/>
      <c r="C167" s="7">
        <f>SUM(C155:C166)-C158</f>
        <v>1349445</v>
      </c>
      <c r="D167" s="5"/>
    </row>
    <row r="168" spans="1:4" ht="15.75">
      <c r="A168" s="1"/>
      <c r="B168" s="4"/>
      <c r="C168" s="13"/>
      <c r="D168" s="4"/>
    </row>
    <row r="169" spans="1:4" ht="15.75">
      <c r="A169" s="1"/>
      <c r="B169" s="4"/>
      <c r="C169" s="13"/>
      <c r="D169" s="4"/>
    </row>
    <row r="170" spans="1:4" ht="15.75">
      <c r="A170" s="25" t="s">
        <v>113</v>
      </c>
      <c r="B170" s="6"/>
      <c r="C170" s="24"/>
      <c r="D170" s="5"/>
    </row>
    <row r="171" spans="1:4" ht="15.75">
      <c r="A171" s="3"/>
      <c r="B171" s="3" t="s">
        <v>115</v>
      </c>
      <c r="C171" s="45"/>
      <c r="D171" s="16"/>
    </row>
    <row r="172" spans="1:4" ht="15.75">
      <c r="A172" s="4"/>
      <c r="B172" s="4"/>
      <c r="C172" s="14"/>
      <c r="D172" s="4"/>
    </row>
    <row r="173" spans="1:4" ht="15.75">
      <c r="A173" s="4" t="s">
        <v>22</v>
      </c>
      <c r="B173" s="4"/>
      <c r="C173" s="14"/>
      <c r="D173" s="4"/>
    </row>
    <row r="174" spans="1:4" ht="17.25" customHeight="1">
      <c r="A174" s="4" t="s">
        <v>23</v>
      </c>
      <c r="B174" s="4"/>
      <c r="C174" s="14"/>
      <c r="D174" s="4"/>
    </row>
    <row r="175" spans="1:4" ht="15.75">
      <c r="A175" s="4" t="s">
        <v>24</v>
      </c>
      <c r="B175" s="4"/>
      <c r="C175" s="14"/>
      <c r="D175" s="4"/>
    </row>
    <row r="176" spans="1:4" ht="15.75">
      <c r="A176" s="4" t="s">
        <v>25</v>
      </c>
      <c r="B176" s="4"/>
      <c r="C176" s="14"/>
      <c r="D176" s="4"/>
    </row>
    <row r="177" spans="1:4" ht="15.75">
      <c r="A177" s="4"/>
      <c r="B177" s="4" t="s">
        <v>10</v>
      </c>
      <c r="C177" s="14"/>
      <c r="D177" s="4"/>
    </row>
    <row r="178" spans="1:4" ht="15.75">
      <c r="A178" s="4"/>
      <c r="B178" s="4" t="s">
        <v>11</v>
      </c>
      <c r="C178" s="14"/>
      <c r="D178" s="4"/>
    </row>
    <row r="179" spans="1:4" ht="15.75">
      <c r="A179" s="4" t="s">
        <v>26</v>
      </c>
      <c r="B179" s="4"/>
      <c r="C179" s="14"/>
      <c r="D179" s="4"/>
    </row>
    <row r="180" spans="1:4" ht="15.75">
      <c r="A180" s="4" t="s">
        <v>27</v>
      </c>
      <c r="B180" s="4"/>
      <c r="C180" s="14">
        <f>12500+1500</f>
        <v>14000</v>
      </c>
      <c r="D180" s="4"/>
    </row>
    <row r="181" spans="1:4" ht="15.75">
      <c r="A181" s="4" t="s">
        <v>28</v>
      </c>
      <c r="B181" s="4"/>
      <c r="C181" s="14">
        <f>802837+555538+12500+80000-12500+2962</f>
        <v>1441337</v>
      </c>
      <c r="D181" s="4"/>
    </row>
    <row r="182" spans="1:4" ht="15.75">
      <c r="A182" s="4" t="s">
        <v>29</v>
      </c>
      <c r="B182" s="4"/>
      <c r="C182" s="14"/>
      <c r="D182" s="4"/>
    </row>
    <row r="183" spans="1:4" ht="15.75">
      <c r="A183" s="4" t="s">
        <v>30</v>
      </c>
      <c r="B183" s="4"/>
      <c r="C183" s="14"/>
      <c r="D183" s="4"/>
    </row>
    <row r="184" spans="1:4" ht="15.75">
      <c r="A184" s="4"/>
      <c r="B184" s="4"/>
      <c r="C184" s="14"/>
      <c r="D184" s="4"/>
    </row>
    <row r="185" spans="1:4" ht="15.75">
      <c r="A185" s="2" t="s">
        <v>130</v>
      </c>
      <c r="B185" s="5"/>
      <c r="C185" s="7">
        <f>SUM(C173:C183)</f>
        <v>1455337</v>
      </c>
      <c r="D185" s="5"/>
    </row>
    <row r="186" spans="1:4" ht="15.75">
      <c r="A186" s="25"/>
      <c r="B186" s="6"/>
      <c r="C186" s="15"/>
      <c r="D186" s="6"/>
    </row>
    <row r="187" spans="1:4" ht="15.75">
      <c r="A187" s="17"/>
      <c r="B187" s="17"/>
      <c r="C187" s="17"/>
      <c r="D187" s="17"/>
    </row>
    <row r="188" spans="1:4" ht="15.75">
      <c r="A188" s="25" t="s">
        <v>119</v>
      </c>
      <c r="B188" s="6"/>
      <c r="C188" s="43"/>
      <c r="D188" s="6"/>
    </row>
    <row r="189" spans="1:4" ht="15.75">
      <c r="A189" s="3"/>
      <c r="B189" s="3" t="s">
        <v>120</v>
      </c>
      <c r="C189" s="45"/>
      <c r="D189" s="16"/>
    </row>
    <row r="190" spans="1:4" ht="15.75">
      <c r="A190" s="4"/>
      <c r="B190" s="4"/>
      <c r="C190" s="14"/>
      <c r="D190" s="4"/>
    </row>
    <row r="191" spans="1:4" ht="17.25" customHeight="1">
      <c r="A191" s="4" t="s">
        <v>22</v>
      </c>
      <c r="B191" s="4"/>
      <c r="C191" s="14"/>
      <c r="D191" s="4"/>
    </row>
    <row r="192" spans="1:4" ht="15.75">
      <c r="A192" s="4" t="s">
        <v>23</v>
      </c>
      <c r="B192" s="4"/>
      <c r="C192" s="14"/>
      <c r="D192" s="4"/>
    </row>
    <row r="193" spans="1:4" ht="15.75">
      <c r="A193" s="4" t="s">
        <v>24</v>
      </c>
      <c r="B193" s="4"/>
      <c r="C193" s="14"/>
      <c r="D193" s="4"/>
    </row>
    <row r="194" spans="1:4" ht="15.75">
      <c r="A194" s="4" t="s">
        <v>25</v>
      </c>
      <c r="B194" s="4"/>
      <c r="C194" s="14"/>
      <c r="D194" s="4"/>
    </row>
    <row r="195" spans="1:4" ht="15.75">
      <c r="A195" s="4"/>
      <c r="B195" s="4" t="s">
        <v>10</v>
      </c>
      <c r="C195" s="14"/>
      <c r="D195" s="4"/>
    </row>
    <row r="196" spans="1:4" ht="15.75">
      <c r="A196" s="4"/>
      <c r="B196" s="4" t="s">
        <v>11</v>
      </c>
      <c r="C196" s="14"/>
      <c r="D196" s="4"/>
    </row>
    <row r="197" spans="1:4" ht="15.75">
      <c r="A197" s="4" t="s">
        <v>26</v>
      </c>
      <c r="B197" s="4"/>
      <c r="C197" s="14"/>
      <c r="D197" s="4"/>
    </row>
    <row r="198" spans="1:4" ht="15.75">
      <c r="A198" s="4" t="s">
        <v>27</v>
      </c>
      <c r="B198" s="4"/>
      <c r="C198" s="14"/>
      <c r="D198" s="4"/>
    </row>
    <row r="199" spans="1:4" ht="15.75">
      <c r="A199" s="4" t="s">
        <v>28</v>
      </c>
      <c r="B199" s="4"/>
      <c r="C199" s="14">
        <f>655545+90000</f>
        <v>745545</v>
      </c>
      <c r="D199" s="4"/>
    </row>
    <row r="200" spans="1:4" ht="15.75">
      <c r="A200" s="4" t="s">
        <v>29</v>
      </c>
      <c r="B200" s="4"/>
      <c r="C200" s="14"/>
      <c r="D200" s="4"/>
    </row>
    <row r="201" spans="1:4" ht="15.75">
      <c r="A201" s="4" t="s">
        <v>30</v>
      </c>
      <c r="B201" s="4"/>
      <c r="C201" s="14"/>
      <c r="D201" s="4"/>
    </row>
    <row r="202" spans="1:4" ht="15.75">
      <c r="A202" s="4"/>
      <c r="B202" s="4"/>
      <c r="C202" s="14"/>
      <c r="D202" s="4"/>
    </row>
    <row r="203" spans="1:4" ht="15.75">
      <c r="A203" s="2" t="s">
        <v>131</v>
      </c>
      <c r="B203" s="5"/>
      <c r="C203" s="7">
        <f>SUM(C191:C201)</f>
        <v>745545</v>
      </c>
      <c r="D203" s="5"/>
    </row>
    <row r="204" spans="1:4" ht="15.75">
      <c r="A204" s="1"/>
      <c r="B204" s="4"/>
      <c r="C204" s="13"/>
      <c r="D204" s="4"/>
    </row>
    <row r="205" spans="1:4" ht="15.75">
      <c r="A205" s="25" t="s">
        <v>132</v>
      </c>
      <c r="B205" s="6"/>
      <c r="C205" s="43"/>
      <c r="D205" s="6"/>
    </row>
    <row r="206" spans="1:4" ht="15.75">
      <c r="A206" s="3"/>
      <c r="B206" s="3" t="s">
        <v>133</v>
      </c>
      <c r="C206" s="45"/>
      <c r="D206" s="16"/>
    </row>
    <row r="207" spans="1:4" ht="15.75">
      <c r="A207" s="4"/>
      <c r="B207" s="4"/>
      <c r="C207" s="14"/>
      <c r="D207" s="4"/>
    </row>
    <row r="208" spans="1:4" ht="15.75">
      <c r="A208" s="4" t="s">
        <v>22</v>
      </c>
      <c r="B208" s="4"/>
      <c r="C208" s="14"/>
      <c r="D208" s="4"/>
    </row>
    <row r="209" spans="1:4" ht="15.75">
      <c r="A209" s="4" t="s">
        <v>23</v>
      </c>
      <c r="B209" s="4"/>
      <c r="C209" s="14"/>
      <c r="D209" s="4"/>
    </row>
    <row r="210" spans="1:4" ht="15.75">
      <c r="A210" s="4" t="s">
        <v>24</v>
      </c>
      <c r="B210" s="4"/>
      <c r="C210" s="14"/>
      <c r="D210" s="4"/>
    </row>
    <row r="211" spans="1:4" ht="15.75">
      <c r="A211" s="4" t="s">
        <v>25</v>
      </c>
      <c r="B211" s="4"/>
      <c r="C211" s="14"/>
      <c r="D211" s="4"/>
    </row>
    <row r="212" spans="1:4" ht="15.75">
      <c r="A212" s="4"/>
      <c r="B212" s="4" t="s">
        <v>10</v>
      </c>
      <c r="C212" s="14"/>
      <c r="D212" s="4"/>
    </row>
    <row r="213" spans="1:4" ht="15.75">
      <c r="A213" s="4"/>
      <c r="B213" s="4" t="s">
        <v>11</v>
      </c>
      <c r="C213" s="14"/>
      <c r="D213" s="4"/>
    </row>
    <row r="214" spans="1:4" ht="15.75">
      <c r="A214" s="4" t="s">
        <v>26</v>
      </c>
      <c r="B214" s="4"/>
      <c r="C214" s="14"/>
      <c r="D214" s="4"/>
    </row>
    <row r="215" spans="1:4" ht="15.75">
      <c r="A215" s="4" t="s">
        <v>27</v>
      </c>
      <c r="B215" s="4"/>
      <c r="C215" s="14"/>
      <c r="D215" s="4"/>
    </row>
    <row r="216" spans="1:4" ht="15.75">
      <c r="A216" s="4" t="s">
        <v>28</v>
      </c>
      <c r="B216" s="4"/>
      <c r="C216" s="14"/>
      <c r="D216" s="4"/>
    </row>
    <row r="217" spans="1:4" ht="15.75">
      <c r="A217" s="4" t="s">
        <v>29</v>
      </c>
      <c r="B217" s="4"/>
      <c r="C217" s="14"/>
      <c r="D217" s="4"/>
    </row>
    <row r="218" spans="1:4" ht="15.75">
      <c r="A218" s="4" t="s">
        <v>30</v>
      </c>
      <c r="B218" s="4"/>
      <c r="C218" s="14"/>
      <c r="D218" s="4"/>
    </row>
    <row r="219" spans="1:4" ht="15.75">
      <c r="A219" s="4"/>
      <c r="B219" s="4"/>
      <c r="C219" s="14"/>
      <c r="D219" s="4"/>
    </row>
    <row r="220" spans="1:4" ht="15.75">
      <c r="A220" s="2" t="s">
        <v>134</v>
      </c>
      <c r="B220" s="5"/>
      <c r="C220" s="7">
        <f>SUM(C208:C218)</f>
        <v>0</v>
      </c>
      <c r="D220" s="5"/>
    </row>
    <row r="221" spans="1:4" ht="15.75">
      <c r="A221" s="1"/>
      <c r="B221" s="4"/>
      <c r="C221" s="13"/>
      <c r="D221" s="4"/>
    </row>
    <row r="222" spans="1:4" ht="15.75">
      <c r="A222" s="51" t="s">
        <v>135</v>
      </c>
      <c r="B222" s="6"/>
      <c r="C222" s="43"/>
      <c r="D222" s="6"/>
    </row>
    <row r="223" spans="1:4" ht="15.75">
      <c r="A223" s="3"/>
      <c r="B223" s="3" t="s">
        <v>136</v>
      </c>
      <c r="C223" s="45"/>
      <c r="D223" s="16"/>
    </row>
    <row r="224" spans="1:4" ht="15.75">
      <c r="A224" s="4"/>
      <c r="B224" s="4"/>
      <c r="C224" s="14"/>
      <c r="D224" s="4"/>
    </row>
    <row r="225" spans="1:4" ht="15.75">
      <c r="A225" s="4" t="s">
        <v>22</v>
      </c>
      <c r="B225" s="4"/>
      <c r="C225" s="14"/>
      <c r="D225" s="4"/>
    </row>
    <row r="226" spans="1:4" ht="15.75">
      <c r="A226" s="4" t="s">
        <v>23</v>
      </c>
      <c r="B226" s="4"/>
      <c r="C226" s="14"/>
      <c r="D226" s="4"/>
    </row>
    <row r="227" spans="1:4" ht="15.75">
      <c r="A227" s="4" t="s">
        <v>24</v>
      </c>
      <c r="B227" s="4"/>
      <c r="C227" s="14"/>
      <c r="D227" s="4"/>
    </row>
    <row r="228" spans="1:4" ht="15.75">
      <c r="A228" s="4" t="s">
        <v>25</v>
      </c>
      <c r="B228" s="4"/>
      <c r="C228" s="14"/>
      <c r="D228" s="4"/>
    </row>
    <row r="229" spans="1:4" ht="15.75">
      <c r="A229" s="4"/>
      <c r="B229" s="4" t="s">
        <v>10</v>
      </c>
      <c r="C229" s="14"/>
      <c r="D229" s="4"/>
    </row>
    <row r="230" spans="1:4" ht="15.75">
      <c r="A230" s="4"/>
      <c r="B230" s="4" t="s">
        <v>11</v>
      </c>
      <c r="C230" s="14"/>
      <c r="D230" s="4"/>
    </row>
    <row r="231" spans="1:4" ht="15.75">
      <c r="A231" s="4" t="s">
        <v>26</v>
      </c>
      <c r="B231" s="4"/>
      <c r="C231" s="14"/>
      <c r="D231" s="4"/>
    </row>
    <row r="232" spans="1:4" ht="15.75">
      <c r="A232" s="4" t="s">
        <v>27</v>
      </c>
      <c r="B232" s="4"/>
      <c r="C232" s="14"/>
      <c r="D232" s="4"/>
    </row>
    <row r="233" spans="1:4" ht="15.75">
      <c r="A233" s="4" t="s">
        <v>28</v>
      </c>
      <c r="B233" s="4"/>
      <c r="C233" s="14">
        <v>128024</v>
      </c>
      <c r="D233" s="4"/>
    </row>
    <row r="234" spans="1:4" ht="15.75">
      <c r="A234" s="4" t="s">
        <v>29</v>
      </c>
      <c r="B234" s="4"/>
      <c r="C234" s="14"/>
      <c r="D234" s="4"/>
    </row>
    <row r="235" spans="1:4" ht="15.75">
      <c r="A235" s="4" t="s">
        <v>30</v>
      </c>
      <c r="B235" s="4"/>
      <c r="C235" s="14"/>
      <c r="D235" s="4"/>
    </row>
    <row r="236" spans="1:4" ht="15.75">
      <c r="A236" s="4"/>
      <c r="B236" s="4"/>
      <c r="C236" s="14"/>
      <c r="D236" s="4"/>
    </row>
    <row r="237" spans="1:4" ht="15.75">
      <c r="A237" s="2" t="s">
        <v>137</v>
      </c>
      <c r="B237" s="5"/>
      <c r="C237" s="7">
        <f>SUM(C225:C235)</f>
        <v>128024</v>
      </c>
      <c r="D237" s="5"/>
    </row>
    <row r="238" spans="1:4" ht="15.75">
      <c r="A238" s="1"/>
      <c r="B238" s="4"/>
      <c r="C238" s="13"/>
      <c r="D238" s="4"/>
    </row>
    <row r="239" spans="1:4" ht="15.75">
      <c r="A239" s="1"/>
      <c r="B239" s="4"/>
      <c r="C239" s="13"/>
      <c r="D239" s="4"/>
    </row>
    <row r="240" spans="1:4" ht="15.75">
      <c r="A240" s="44"/>
      <c r="B240" s="3" t="s">
        <v>53</v>
      </c>
      <c r="C240" s="45"/>
      <c r="D240" s="16"/>
    </row>
    <row r="241" spans="1:4" ht="15.75">
      <c r="A241" s="46"/>
      <c r="B241" s="1"/>
      <c r="C241" s="14"/>
      <c r="D241" s="4"/>
    </row>
    <row r="242" spans="1:4" ht="15.75">
      <c r="A242" s="37" t="s">
        <v>22</v>
      </c>
      <c r="B242" s="1"/>
      <c r="C242" s="14">
        <f>SUM(C225,C191,C173,C155,C121,C103,C85,C48,C29,C11,C66)</f>
        <v>656743</v>
      </c>
      <c r="D242" s="4"/>
    </row>
    <row r="243" spans="1:4" ht="15.75">
      <c r="A243" s="37" t="s">
        <v>23</v>
      </c>
      <c r="B243" s="1"/>
      <c r="C243" s="14">
        <f>SUM(C226,C192,C174,C156,C122,C104,C86,C49,C30,C12,C67)</f>
        <v>170706</v>
      </c>
      <c r="D243" s="4"/>
    </row>
    <row r="244" spans="1:4" ht="15.75">
      <c r="A244" s="37" t="s">
        <v>24</v>
      </c>
      <c r="B244" s="1"/>
      <c r="C244" s="14">
        <f>SUM(C227,C193,C175,C157,C123,C105,C87,C50,C31,C13,C68)</f>
        <v>944141</v>
      </c>
      <c r="D244" s="4"/>
    </row>
    <row r="245" spans="1:4" ht="15.75">
      <c r="A245" s="37" t="s">
        <v>25</v>
      </c>
      <c r="B245" s="1"/>
      <c r="C245" s="14">
        <f>SUM(C228,C194,C176,C158,C124,C106,C88,C51,C32,C14)</f>
        <v>6997238</v>
      </c>
      <c r="D245" s="4"/>
    </row>
    <row r="246" spans="1:4" ht="15.75">
      <c r="A246" s="46"/>
      <c r="B246" s="4" t="s">
        <v>10</v>
      </c>
      <c r="C246" s="14">
        <f>SUM(C229,C195,C177,C159,C125,C107,C89,C52,C33,C15)</f>
        <v>470202</v>
      </c>
      <c r="D246" s="4"/>
    </row>
    <row r="247" spans="1:4" ht="15.75">
      <c r="A247" s="46"/>
      <c r="B247" s="4" t="s">
        <v>11</v>
      </c>
      <c r="C247" s="14">
        <f>SUM(C230,C196,C178,C160,C126,C108,C90,C53,C34,C16,C213,C143)</f>
        <v>6527036</v>
      </c>
      <c r="D247" s="4"/>
    </row>
    <row r="248" spans="1:4" ht="15.75">
      <c r="A248" s="37" t="s">
        <v>26</v>
      </c>
      <c r="B248" s="1"/>
      <c r="C248" s="14">
        <f>SUM(C231,C197,C179,C161,C127,C109,C91,C54,C35,C17)</f>
        <v>0</v>
      </c>
      <c r="D248" s="4"/>
    </row>
    <row r="249" spans="1:4" ht="15.75">
      <c r="A249" s="37" t="s">
        <v>27</v>
      </c>
      <c r="B249" s="1"/>
      <c r="C249" s="14">
        <f>SUM(C232,C198,C180,C162,C128,C110,C92,C55,C36,C18)</f>
        <v>14000</v>
      </c>
      <c r="D249" s="4"/>
    </row>
    <row r="250" spans="1:4" ht="15.75">
      <c r="A250" s="37" t="s">
        <v>28</v>
      </c>
      <c r="B250" s="1"/>
      <c r="C250" s="14">
        <f>SUM(C233,C199,C181,C163,C129,C111,C93,C56,C37,C19,C216,C146)</f>
        <v>6158231</v>
      </c>
      <c r="D250" s="4"/>
    </row>
    <row r="251" spans="1:4" ht="15.75">
      <c r="A251" s="37" t="s">
        <v>29</v>
      </c>
      <c r="B251" s="1"/>
      <c r="C251" s="14">
        <f>SUM(C234,C200,C182,C164,C130,C112,C94,C57,C38,C20)</f>
        <v>2318</v>
      </c>
      <c r="D251" s="4"/>
    </row>
    <row r="252" spans="1:4" ht="15.75">
      <c r="A252" s="37" t="s">
        <v>30</v>
      </c>
      <c r="B252" s="1"/>
      <c r="C252" s="14">
        <f>SUM(C39)</f>
        <v>7012025</v>
      </c>
      <c r="D252" s="4"/>
    </row>
    <row r="253" spans="1:4" ht="15.75">
      <c r="A253" s="37"/>
      <c r="B253" s="4" t="s">
        <v>65</v>
      </c>
      <c r="C253" s="14">
        <f>SUM(C40)</f>
        <v>5218601</v>
      </c>
      <c r="D253" s="4"/>
    </row>
    <row r="254" spans="1:4" ht="15.75">
      <c r="A254" s="46"/>
      <c r="B254" s="4" t="s">
        <v>11</v>
      </c>
      <c r="C254" s="14">
        <f>SUM(C41)</f>
        <v>1793424</v>
      </c>
      <c r="D254" s="4"/>
    </row>
    <row r="255" spans="1:4" ht="15.75">
      <c r="A255" s="49" t="s">
        <v>52</v>
      </c>
      <c r="B255" s="2"/>
      <c r="C255" s="7">
        <f>C242+C243+C244+C245+C248+C249+C250+C251+C252</f>
        <v>21955402</v>
      </c>
      <c r="D255" s="5"/>
    </row>
    <row r="256" spans="1:4" ht="16.5" thickBot="1">
      <c r="A256" s="46"/>
      <c r="B256" s="1"/>
      <c r="C256" s="13"/>
      <c r="D256" s="4"/>
    </row>
    <row r="257" spans="1:4" ht="19.5" thickBot="1">
      <c r="A257" s="39" t="s">
        <v>42</v>
      </c>
      <c r="B257" s="39"/>
      <c r="C257" s="18">
        <f>SUM(C237,C203,C185,C167,C133,C115,C97,C61,C42,C23,C220,C150,C79)</f>
        <v>21955402</v>
      </c>
      <c r="D257" s="41"/>
    </row>
    <row r="259" spans="1:4" ht="15.75">
      <c r="A259" s="17"/>
      <c r="B259" s="4"/>
      <c r="C259" s="14"/>
      <c r="D259" s="4"/>
    </row>
  </sheetData>
  <sheetProtection/>
  <printOptions/>
  <pageMargins left="1.0236220472440944" right="0.2362204724409449" top="0.8267716535433072" bottom="0.3937007874015748" header="0.31496062992125984" footer="0.2755905511811024"/>
  <pageSetup firstPageNumber="6" useFirstPageNumber="1" horizontalDpi="600" verticalDpi="600" orientation="portrait" paperSize="9" scale="70" r:id="rId1"/>
  <headerFooter alignWithMargins="0">
    <oddHeader>&amp;R&amp;14&amp;XA költségvetési rendelettervezet 10. számú melléklete</oddHeader>
  </headerFooter>
  <rowBreaks count="4" manualBreakCount="4">
    <brk id="61" max="255" man="1"/>
    <brk id="115" max="255" man="1"/>
    <brk id="167" max="255" man="1"/>
    <brk id="2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987"/>
  <sheetViews>
    <sheetView zoomScaleSheetLayoutView="100" workbookViewId="0" topLeftCell="A1">
      <selection activeCell="C40" sqref="C40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5" width="9" style="28" customWidth="1"/>
    <col min="6" max="6" width="8.09765625" style="9" customWidth="1"/>
    <col min="7" max="16384" width="9" style="9" customWidth="1"/>
  </cols>
  <sheetData>
    <row r="1" spans="1:4" ht="18.75">
      <c r="A1" s="8" t="s">
        <v>0</v>
      </c>
      <c r="B1" s="8"/>
      <c r="C1" s="8"/>
      <c r="D1" s="27"/>
    </row>
    <row r="2" spans="1:4" ht="18.75">
      <c r="A2" s="8" t="s">
        <v>95</v>
      </c>
      <c r="B2" s="8"/>
      <c r="C2" s="8"/>
      <c r="D2" s="27"/>
    </row>
    <row r="3" spans="1:5" ht="18.75">
      <c r="A3" s="8" t="s">
        <v>1</v>
      </c>
      <c r="B3" s="8"/>
      <c r="C3" s="8"/>
      <c r="D3" s="27"/>
      <c r="E3" s="29"/>
    </row>
    <row r="4" ht="15.75">
      <c r="E4" s="30"/>
    </row>
    <row r="5" spans="1:5" ht="18.75">
      <c r="A5" s="31"/>
      <c r="D5" s="32" t="s">
        <v>2</v>
      </c>
      <c r="E5" s="29"/>
    </row>
    <row r="6" spans="1:5" ht="18.75">
      <c r="A6" s="33" t="s">
        <v>3</v>
      </c>
      <c r="B6" s="34"/>
      <c r="C6" s="10" t="s">
        <v>46</v>
      </c>
      <c r="D6" s="10"/>
      <c r="E6" s="29"/>
    </row>
    <row r="7" spans="1:5" ht="18.75">
      <c r="A7" s="35"/>
      <c r="B7" s="11"/>
      <c r="C7" s="11"/>
      <c r="D7" s="11"/>
      <c r="E7" s="29"/>
    </row>
    <row r="8" spans="1:5" s="17" customFormat="1" ht="12.75">
      <c r="A8" s="25" t="s">
        <v>96</v>
      </c>
      <c r="B8" s="6"/>
      <c r="C8" s="6"/>
      <c r="D8" s="6"/>
      <c r="E8" s="36"/>
    </row>
    <row r="9" spans="1:5" s="17" customFormat="1" ht="12.75">
      <c r="A9" s="3"/>
      <c r="B9" s="3" t="s">
        <v>97</v>
      </c>
      <c r="C9" s="12"/>
      <c r="D9" s="16"/>
      <c r="E9" s="36"/>
    </row>
    <row r="10" spans="1:5" s="17" customFormat="1" ht="12.75">
      <c r="A10" s="1"/>
      <c r="B10" s="1"/>
      <c r="C10" s="13"/>
      <c r="D10" s="4"/>
      <c r="E10" s="36"/>
    </row>
    <row r="11" spans="1:5" s="17" customFormat="1" ht="12.75">
      <c r="A11" s="4" t="s">
        <v>6</v>
      </c>
      <c r="B11" s="4"/>
      <c r="C11" s="14">
        <v>28669</v>
      </c>
      <c r="D11" s="4"/>
      <c r="E11" s="36"/>
    </row>
    <row r="12" spans="1:5" s="17" customFormat="1" ht="12.75">
      <c r="A12" s="4" t="s">
        <v>7</v>
      </c>
      <c r="B12" s="4"/>
      <c r="C12" s="14"/>
      <c r="D12" s="4"/>
      <c r="E12" s="36"/>
    </row>
    <row r="13" spans="1:5" s="17" customFormat="1" ht="12.75">
      <c r="A13" s="4" t="s">
        <v>8</v>
      </c>
      <c r="B13" s="4"/>
      <c r="C13" s="14"/>
      <c r="D13" s="4"/>
      <c r="E13" s="36"/>
    </row>
    <row r="14" spans="1:5" s="17" customFormat="1" ht="12.75">
      <c r="A14" s="4" t="s">
        <v>9</v>
      </c>
      <c r="B14" s="4" t="s">
        <v>10</v>
      </c>
      <c r="C14" s="14"/>
      <c r="D14" s="4"/>
      <c r="E14" s="36"/>
    </row>
    <row r="15" spans="1:5" s="17" customFormat="1" ht="12.75">
      <c r="A15" s="4"/>
      <c r="B15" s="4" t="s">
        <v>11</v>
      </c>
      <c r="C15" s="14"/>
      <c r="D15" s="4"/>
      <c r="E15" s="36"/>
    </row>
    <row r="16" spans="1:5" s="17" customFormat="1" ht="12.75">
      <c r="A16" s="4" t="s">
        <v>12</v>
      </c>
      <c r="B16" s="4"/>
      <c r="C16" s="14"/>
      <c r="D16" s="4"/>
      <c r="E16" s="36"/>
    </row>
    <row r="17" spans="1:5" s="17" customFormat="1" ht="12.75">
      <c r="A17" s="4" t="s">
        <v>13</v>
      </c>
      <c r="B17" s="4"/>
      <c r="C17" s="14"/>
      <c r="D17" s="4"/>
      <c r="E17" s="36"/>
    </row>
    <row r="18" spans="1:5" s="17" customFormat="1" ht="12.75">
      <c r="A18" s="4"/>
      <c r="B18" s="4" t="s">
        <v>10</v>
      </c>
      <c r="C18" s="14"/>
      <c r="D18" s="4"/>
      <c r="E18" s="36"/>
    </row>
    <row r="19" spans="1:5" s="17" customFormat="1" ht="12.75">
      <c r="A19" s="4"/>
      <c r="B19" s="4" t="s">
        <v>11</v>
      </c>
      <c r="C19" s="14"/>
      <c r="D19" s="4"/>
      <c r="E19" s="36"/>
    </row>
    <row r="20" spans="1:5" s="17" customFormat="1" ht="12.75">
      <c r="A20" s="4" t="s">
        <v>14</v>
      </c>
      <c r="B20" s="4"/>
      <c r="C20" s="14"/>
      <c r="D20" s="4"/>
      <c r="E20" s="36"/>
    </row>
    <row r="21" spans="1:5" s="17" customFormat="1" ht="12.75">
      <c r="A21" s="4" t="s">
        <v>15</v>
      </c>
      <c r="B21" s="4"/>
      <c r="C21" s="14"/>
      <c r="D21" s="4"/>
      <c r="E21" s="36"/>
    </row>
    <row r="22" spans="1:5" s="17" customFormat="1" ht="12.75">
      <c r="A22" s="4" t="s">
        <v>16</v>
      </c>
      <c r="B22" s="4"/>
      <c r="C22" s="14"/>
      <c r="D22" s="4"/>
      <c r="E22" s="36"/>
    </row>
    <row r="23" spans="1:5" s="17" customFormat="1" ht="12.75">
      <c r="A23" s="4"/>
      <c r="B23" s="4" t="s">
        <v>10</v>
      </c>
      <c r="C23" s="14"/>
      <c r="D23" s="4"/>
      <c r="E23" s="36"/>
    </row>
    <row r="24" spans="1:5" s="17" customFormat="1" ht="12.75">
      <c r="A24" s="4"/>
      <c r="B24" s="4" t="s">
        <v>11</v>
      </c>
      <c r="C24" s="14"/>
      <c r="D24" s="4"/>
      <c r="E24" s="36"/>
    </row>
    <row r="25" spans="1:5" s="17" customFormat="1" ht="12.75">
      <c r="A25" s="2" t="s">
        <v>98</v>
      </c>
      <c r="B25" s="2"/>
      <c r="C25" s="7">
        <f>SUM(C11:C24)</f>
        <v>28669</v>
      </c>
      <c r="D25" s="5"/>
      <c r="E25" s="36"/>
    </row>
    <row r="26" spans="1:5" s="17" customFormat="1" ht="12.75">
      <c r="A26" s="1"/>
      <c r="B26" s="1"/>
      <c r="C26" s="13"/>
      <c r="D26" s="4"/>
      <c r="E26" s="36"/>
    </row>
    <row r="27" spans="1:5" s="17" customFormat="1" ht="12.75">
      <c r="A27" s="1"/>
      <c r="B27" s="1"/>
      <c r="C27" s="12" t="s">
        <v>76</v>
      </c>
      <c r="D27" s="16"/>
      <c r="E27" s="36"/>
    </row>
    <row r="28" spans="1:5" ht="18.75">
      <c r="A28" s="25" t="s">
        <v>99</v>
      </c>
      <c r="B28" s="6"/>
      <c r="C28" s="4"/>
      <c r="D28" s="4"/>
      <c r="E28" s="29"/>
    </row>
    <row r="29" spans="1:5" ht="15.75" customHeight="1">
      <c r="A29" s="3"/>
      <c r="B29" s="3" t="s">
        <v>100</v>
      </c>
      <c r="C29" s="16"/>
      <c r="D29" s="16"/>
      <c r="E29" s="29"/>
    </row>
    <row r="30" spans="1:5" ht="18.75">
      <c r="A30" s="4"/>
      <c r="B30" s="4"/>
      <c r="C30" s="4"/>
      <c r="D30" s="4"/>
      <c r="E30" s="29"/>
    </row>
    <row r="31" spans="1:5" s="17" customFormat="1" ht="12.75">
      <c r="A31" s="4" t="s">
        <v>6</v>
      </c>
      <c r="B31" s="4"/>
      <c r="C31" s="14">
        <v>196949</v>
      </c>
      <c r="D31" s="4"/>
      <c r="E31" s="36"/>
    </row>
    <row r="32" spans="1:5" s="17" customFormat="1" ht="12.75">
      <c r="A32" s="4" t="s">
        <v>7</v>
      </c>
      <c r="B32" s="4"/>
      <c r="C32" s="14"/>
      <c r="D32" s="4"/>
      <c r="E32" s="36"/>
    </row>
    <row r="33" spans="1:5" s="17" customFormat="1" ht="12.75">
      <c r="A33" s="4" t="s">
        <v>8</v>
      </c>
      <c r="B33" s="4"/>
      <c r="C33" s="14"/>
      <c r="D33" s="4"/>
      <c r="E33" s="36"/>
    </row>
    <row r="34" spans="1:5" s="17" customFormat="1" ht="12.75">
      <c r="A34" s="4" t="s">
        <v>9</v>
      </c>
      <c r="B34" s="4" t="s">
        <v>10</v>
      </c>
      <c r="C34" s="14"/>
      <c r="D34" s="4"/>
      <c r="E34" s="36"/>
    </row>
    <row r="35" spans="1:5" s="17" customFormat="1" ht="12.75">
      <c r="A35" s="4"/>
      <c r="B35" s="4" t="s">
        <v>11</v>
      </c>
      <c r="C35" s="14"/>
      <c r="D35" s="4"/>
      <c r="E35" s="36"/>
    </row>
    <row r="36" spans="1:5" s="17" customFormat="1" ht="12.75">
      <c r="A36" s="4" t="s">
        <v>12</v>
      </c>
      <c r="B36" s="4"/>
      <c r="C36" s="14"/>
      <c r="D36" s="4"/>
      <c r="E36" s="36"/>
    </row>
    <row r="37" spans="1:5" s="17" customFormat="1" ht="12.75">
      <c r="A37" s="4" t="s">
        <v>13</v>
      </c>
      <c r="B37" s="4"/>
      <c r="C37" s="14"/>
      <c r="D37" s="4"/>
      <c r="E37" s="36"/>
    </row>
    <row r="38" spans="1:5" s="17" customFormat="1" ht="12.75">
      <c r="A38" s="4"/>
      <c r="B38" s="4" t="s">
        <v>10</v>
      </c>
      <c r="C38" s="14">
        <v>29683</v>
      </c>
      <c r="D38" s="4"/>
      <c r="E38" s="36"/>
    </row>
    <row r="39" spans="1:5" s="17" customFormat="1" ht="12.75">
      <c r="A39" s="4"/>
      <c r="B39" s="4" t="s">
        <v>11</v>
      </c>
      <c r="C39" s="14">
        <f>528600-157482+15000+2956+100</f>
        <v>389174</v>
      </c>
      <c r="D39" s="4"/>
      <c r="E39" s="36"/>
    </row>
    <row r="40" spans="1:5" s="17" customFormat="1" ht="12.75">
      <c r="A40" s="4" t="s">
        <v>14</v>
      </c>
      <c r="B40" s="4"/>
      <c r="C40" s="14"/>
      <c r="D40" s="4"/>
      <c r="E40" s="36"/>
    </row>
    <row r="41" spans="1:5" s="17" customFormat="1" ht="12.75">
      <c r="A41" s="4" t="s">
        <v>47</v>
      </c>
      <c r="B41" s="4"/>
      <c r="C41" s="14">
        <v>1840000</v>
      </c>
      <c r="D41" s="4"/>
      <c r="E41" s="36"/>
    </row>
    <row r="42" spans="1:5" s="17" customFormat="1" ht="12.75">
      <c r="A42" s="4" t="s">
        <v>16</v>
      </c>
      <c r="B42" s="4"/>
      <c r="C42" s="14"/>
      <c r="D42" s="4"/>
      <c r="E42" s="36"/>
    </row>
    <row r="43" spans="1:5" s="17" customFormat="1" ht="12.75">
      <c r="A43" s="4"/>
      <c r="B43" s="4" t="s">
        <v>10</v>
      </c>
      <c r="C43" s="14">
        <f>2927185+4000+35775+20000+1208+555538+12500+80000+6167304</f>
        <v>9803510</v>
      </c>
      <c r="D43" s="4"/>
      <c r="E43" s="36"/>
    </row>
    <row r="44" spans="1:5" s="17" customFormat="1" ht="12.75">
      <c r="A44" s="4"/>
      <c r="B44" s="4" t="s">
        <v>11</v>
      </c>
      <c r="C44" s="14">
        <f>475558+150+6000+12000+14350+100+30000+1250258</f>
        <v>1788416</v>
      </c>
      <c r="D44" s="4"/>
      <c r="E44" s="36"/>
    </row>
    <row r="45" spans="1:5" s="17" customFormat="1" ht="12.75">
      <c r="A45" s="2" t="s">
        <v>101</v>
      </c>
      <c r="B45" s="2"/>
      <c r="C45" s="7">
        <f>SUM(C31:C44)</f>
        <v>14047732</v>
      </c>
      <c r="D45" s="5"/>
      <c r="E45" s="36"/>
    </row>
    <row r="46" spans="1:5" s="17" customFormat="1" ht="12.75">
      <c r="A46" s="1"/>
      <c r="B46" s="1"/>
      <c r="C46" s="13"/>
      <c r="D46" s="4"/>
      <c r="E46" s="36"/>
    </row>
    <row r="47" spans="1:5" s="17" customFormat="1" ht="12.75">
      <c r="A47" s="1"/>
      <c r="B47" s="1"/>
      <c r="C47" s="12"/>
      <c r="D47" s="16"/>
      <c r="E47" s="36"/>
    </row>
    <row r="48" spans="1:5" s="17" customFormat="1" ht="12.75">
      <c r="A48" s="25" t="s">
        <v>102</v>
      </c>
      <c r="B48" s="6"/>
      <c r="C48" s="4"/>
      <c r="D48" s="4"/>
      <c r="E48" s="36"/>
    </row>
    <row r="49" spans="1:5" s="17" customFormat="1" ht="12.75">
      <c r="A49" s="3"/>
      <c r="B49" s="3" t="s">
        <v>71</v>
      </c>
      <c r="C49" s="16"/>
      <c r="D49" s="16"/>
      <c r="E49" s="36"/>
    </row>
    <row r="50" spans="1:5" s="17" customFormat="1" ht="12.75">
      <c r="A50" s="4"/>
      <c r="B50" s="4"/>
      <c r="C50" s="4"/>
      <c r="D50" s="4"/>
      <c r="E50" s="36"/>
    </row>
    <row r="51" spans="1:5" s="17" customFormat="1" ht="12.75">
      <c r="A51" s="4" t="s">
        <v>6</v>
      </c>
      <c r="B51" s="4"/>
      <c r="C51" s="14"/>
      <c r="D51" s="4"/>
      <c r="E51" s="36"/>
    </row>
    <row r="52" spans="1:5" s="17" customFormat="1" ht="12.75">
      <c r="A52" s="4" t="s">
        <v>7</v>
      </c>
      <c r="B52" s="4"/>
      <c r="C52" s="14"/>
      <c r="D52" s="4"/>
      <c r="E52" s="36"/>
    </row>
    <row r="53" spans="1:5" s="17" customFormat="1" ht="12.75">
      <c r="A53" s="4" t="s">
        <v>8</v>
      </c>
      <c r="B53" s="4"/>
      <c r="C53" s="14"/>
      <c r="D53" s="4"/>
      <c r="E53" s="36"/>
    </row>
    <row r="54" spans="1:5" s="17" customFormat="1" ht="12.75">
      <c r="A54" s="4" t="s">
        <v>9</v>
      </c>
      <c r="B54" s="4" t="s">
        <v>10</v>
      </c>
      <c r="C54" s="14"/>
      <c r="D54" s="4"/>
      <c r="E54" s="36"/>
    </row>
    <row r="55" spans="1:5" s="17" customFormat="1" ht="12.75">
      <c r="A55" s="4"/>
      <c r="B55" s="4" t="s">
        <v>11</v>
      </c>
      <c r="C55" s="14"/>
      <c r="D55" s="4"/>
      <c r="E55" s="36"/>
    </row>
    <row r="56" spans="1:5" s="17" customFormat="1" ht="12.75">
      <c r="A56" s="4" t="s">
        <v>12</v>
      </c>
      <c r="B56" s="4"/>
      <c r="C56" s="14"/>
      <c r="D56" s="4"/>
      <c r="E56" s="36"/>
    </row>
    <row r="57" spans="1:5" s="17" customFormat="1" ht="12.75">
      <c r="A57" s="4" t="s">
        <v>13</v>
      </c>
      <c r="B57" s="4"/>
      <c r="C57" s="14"/>
      <c r="D57" s="4"/>
      <c r="E57" s="36"/>
    </row>
    <row r="58" spans="1:5" s="17" customFormat="1" ht="12.75">
      <c r="A58" s="4"/>
      <c r="B58" s="4" t="s">
        <v>10</v>
      </c>
      <c r="C58" s="14"/>
      <c r="D58" s="4"/>
      <c r="E58" s="36"/>
    </row>
    <row r="59" spans="1:5" s="17" customFormat="1" ht="12.75">
      <c r="A59" s="4"/>
      <c r="B59" s="4" t="s">
        <v>11</v>
      </c>
      <c r="C59" s="14">
        <v>2961</v>
      </c>
      <c r="D59" s="4"/>
      <c r="E59" s="36"/>
    </row>
    <row r="60" spans="1:5" s="17" customFormat="1" ht="12.75">
      <c r="A60" s="4" t="s">
        <v>14</v>
      </c>
      <c r="B60" s="4"/>
      <c r="C60" s="14"/>
      <c r="D60" s="4"/>
      <c r="E60" s="36"/>
    </row>
    <row r="61" spans="1:5" s="17" customFormat="1" ht="12.75">
      <c r="A61" s="4" t="s">
        <v>47</v>
      </c>
      <c r="B61" s="4"/>
      <c r="C61" s="14"/>
      <c r="D61" s="4"/>
      <c r="E61" s="36"/>
    </row>
    <row r="62" spans="1:5" s="17" customFormat="1" ht="12.75">
      <c r="A62" s="4" t="s">
        <v>16</v>
      </c>
      <c r="B62" s="4"/>
      <c r="C62" s="14"/>
      <c r="D62" s="4"/>
      <c r="E62" s="36"/>
    </row>
    <row r="63" spans="1:5" s="17" customFormat="1" ht="12.75">
      <c r="A63" s="4"/>
      <c r="B63" s="4" t="s">
        <v>10</v>
      </c>
      <c r="C63" s="14"/>
      <c r="D63" s="4"/>
      <c r="E63" s="36"/>
    </row>
    <row r="64" spans="1:5" s="17" customFormat="1" ht="12.75">
      <c r="A64" s="4"/>
      <c r="B64" s="4" t="s">
        <v>11</v>
      </c>
      <c r="C64" s="14"/>
      <c r="D64" s="4"/>
      <c r="E64" s="36"/>
    </row>
    <row r="65" spans="1:5" s="17" customFormat="1" ht="12.75">
      <c r="A65" s="2" t="s">
        <v>103</v>
      </c>
      <c r="B65" s="2"/>
      <c r="C65" s="7">
        <f>SUM(C51:C64)</f>
        <v>2961</v>
      </c>
      <c r="D65" s="5"/>
      <c r="E65" s="36"/>
    </row>
    <row r="66" spans="1:5" s="17" customFormat="1" ht="12.75">
      <c r="A66" s="25"/>
      <c r="B66" s="25"/>
      <c r="C66" s="15"/>
      <c r="D66" s="6"/>
      <c r="E66" s="36"/>
    </row>
    <row r="67" spans="1:5" s="17" customFormat="1" ht="12.75">
      <c r="A67" s="25" t="s">
        <v>104</v>
      </c>
      <c r="B67" s="6"/>
      <c r="C67" s="6"/>
      <c r="D67" s="6"/>
      <c r="E67" s="36"/>
    </row>
    <row r="68" spans="1:5" s="17" customFormat="1" ht="12.75">
      <c r="A68" s="3"/>
      <c r="B68" s="3" t="s">
        <v>105</v>
      </c>
      <c r="C68" s="16"/>
      <c r="D68" s="16"/>
      <c r="E68" s="36"/>
    </row>
    <row r="69" spans="1:5" s="17" customFormat="1" ht="12.75">
      <c r="A69" s="4"/>
      <c r="B69" s="4"/>
      <c r="C69" s="4"/>
      <c r="D69" s="4"/>
      <c r="E69" s="36"/>
    </row>
    <row r="70" spans="1:5" s="17" customFormat="1" ht="12.75">
      <c r="A70" s="4" t="s">
        <v>6</v>
      </c>
      <c r="B70" s="4"/>
      <c r="C70" s="14"/>
      <c r="D70" s="4"/>
      <c r="E70" s="36"/>
    </row>
    <row r="71" spans="1:5" s="17" customFormat="1" ht="12.75">
      <c r="A71" s="4" t="s">
        <v>7</v>
      </c>
      <c r="B71" s="4"/>
      <c r="C71" s="14"/>
      <c r="D71" s="4"/>
      <c r="E71" s="36"/>
    </row>
    <row r="72" spans="1:5" s="17" customFormat="1" ht="12.75">
      <c r="A72" s="4" t="s">
        <v>8</v>
      </c>
      <c r="B72" s="4"/>
      <c r="C72" s="14"/>
      <c r="D72" s="4"/>
      <c r="E72" s="36"/>
    </row>
    <row r="73" spans="1:5" s="17" customFormat="1" ht="12.75">
      <c r="A73" s="4" t="s">
        <v>9</v>
      </c>
      <c r="B73" s="4" t="s">
        <v>10</v>
      </c>
      <c r="C73" s="14"/>
      <c r="D73" s="4"/>
      <c r="E73" s="36"/>
    </row>
    <row r="74" spans="1:5" s="17" customFormat="1" ht="12.75">
      <c r="A74" s="4"/>
      <c r="B74" s="4" t="s">
        <v>11</v>
      </c>
      <c r="C74" s="14"/>
      <c r="D74" s="4"/>
      <c r="E74" s="36"/>
    </row>
    <row r="75" spans="1:5" s="17" customFormat="1" ht="12.75">
      <c r="A75" s="4" t="s">
        <v>12</v>
      </c>
      <c r="B75" s="4"/>
      <c r="C75" s="14"/>
      <c r="D75" s="4"/>
      <c r="E75" s="36"/>
    </row>
    <row r="76" spans="1:5" s="17" customFormat="1" ht="12.75">
      <c r="A76" s="4" t="s">
        <v>13</v>
      </c>
      <c r="B76" s="4"/>
      <c r="C76" s="14"/>
      <c r="D76" s="4"/>
      <c r="E76" s="36"/>
    </row>
    <row r="77" spans="1:5" s="17" customFormat="1" ht="12.75">
      <c r="A77" s="4"/>
      <c r="B77" s="4" t="s">
        <v>10</v>
      </c>
      <c r="C77" s="14"/>
      <c r="D77" s="4"/>
      <c r="E77" s="36"/>
    </row>
    <row r="78" spans="1:5" s="17" customFormat="1" ht="12.75">
      <c r="A78" s="4"/>
      <c r="B78" s="4" t="s">
        <v>11</v>
      </c>
      <c r="C78" s="14"/>
      <c r="D78" s="4"/>
      <c r="E78" s="36"/>
    </row>
    <row r="79" spans="1:5" s="17" customFormat="1" ht="12.75">
      <c r="A79" s="4" t="s">
        <v>14</v>
      </c>
      <c r="B79" s="4"/>
      <c r="C79" s="14"/>
      <c r="D79" s="4"/>
      <c r="E79" s="36"/>
    </row>
    <row r="80" spans="1:5" s="17" customFormat="1" ht="12.75">
      <c r="A80" s="4" t="s">
        <v>47</v>
      </c>
      <c r="B80" s="4"/>
      <c r="C80" s="14"/>
      <c r="D80" s="4"/>
      <c r="E80" s="36"/>
    </row>
    <row r="81" spans="1:5" s="17" customFormat="1" ht="12.75">
      <c r="A81" s="4" t="s">
        <v>16</v>
      </c>
      <c r="B81" s="4"/>
      <c r="C81" s="14"/>
      <c r="D81" s="4"/>
      <c r="E81" s="36"/>
    </row>
    <row r="82" spans="1:5" s="17" customFormat="1" ht="12.75">
      <c r="A82" s="4"/>
      <c r="B82" s="4" t="s">
        <v>10</v>
      </c>
      <c r="C82" s="14"/>
      <c r="D82" s="4"/>
      <c r="E82" s="36"/>
    </row>
    <row r="83" spans="1:5" s="17" customFormat="1" ht="12.75">
      <c r="A83" s="4"/>
      <c r="B83" s="4" t="s">
        <v>11</v>
      </c>
      <c r="C83" s="14"/>
      <c r="D83" s="4"/>
      <c r="E83" s="36"/>
    </row>
    <row r="84" spans="1:5" s="17" customFormat="1" ht="12.75">
      <c r="A84" s="2" t="s">
        <v>106</v>
      </c>
      <c r="B84" s="2"/>
      <c r="C84" s="7">
        <f>SUM(C70:C83)</f>
        <v>0</v>
      </c>
      <c r="D84" s="5"/>
      <c r="E84" s="36"/>
    </row>
    <row r="85" spans="1:5" s="17" customFormat="1" ht="12.75">
      <c r="A85" s="25"/>
      <c r="B85" s="25"/>
      <c r="C85" s="15"/>
      <c r="D85" s="6"/>
      <c r="E85" s="36"/>
    </row>
    <row r="86" spans="1:5" s="17" customFormat="1" ht="12.75">
      <c r="A86" s="1"/>
      <c r="B86" s="1"/>
      <c r="C86" s="13"/>
      <c r="D86" s="4"/>
      <c r="E86" s="36"/>
    </row>
    <row r="87" spans="1:5" s="17" customFormat="1" ht="12.75">
      <c r="A87" s="25" t="s">
        <v>107</v>
      </c>
      <c r="B87" s="6"/>
      <c r="C87" s="6"/>
      <c r="D87" s="6"/>
      <c r="E87" s="36"/>
    </row>
    <row r="88" spans="1:5" s="17" customFormat="1" ht="15.75">
      <c r="A88" s="3"/>
      <c r="B88" s="26" t="s">
        <v>109</v>
      </c>
      <c r="C88" s="16"/>
      <c r="D88" s="16"/>
      <c r="E88" s="36"/>
    </row>
    <row r="89" spans="1:5" s="17" customFormat="1" ht="12.75">
      <c r="A89" s="4"/>
      <c r="B89" s="4"/>
      <c r="C89" s="4"/>
      <c r="D89" s="4"/>
      <c r="E89" s="36"/>
    </row>
    <row r="90" spans="1:5" s="17" customFormat="1" ht="12.75">
      <c r="A90" s="4" t="s">
        <v>6</v>
      </c>
      <c r="B90" s="4"/>
      <c r="C90" s="14"/>
      <c r="D90" s="4"/>
      <c r="E90" s="36"/>
    </row>
    <row r="91" spans="1:5" s="17" customFormat="1" ht="12.75">
      <c r="A91" s="4" t="s">
        <v>7</v>
      </c>
      <c r="B91" s="4"/>
      <c r="C91" s="14"/>
      <c r="D91" s="4"/>
      <c r="E91" s="36"/>
    </row>
    <row r="92" spans="1:5" s="17" customFormat="1" ht="12.75">
      <c r="A92" s="4" t="s">
        <v>8</v>
      </c>
      <c r="B92" s="4"/>
      <c r="C92" s="14"/>
      <c r="D92" s="4"/>
      <c r="E92" s="36"/>
    </row>
    <row r="93" spans="1:5" s="17" customFormat="1" ht="12.75">
      <c r="A93" s="4" t="s">
        <v>9</v>
      </c>
      <c r="B93" s="4" t="s">
        <v>10</v>
      </c>
      <c r="C93" s="14"/>
      <c r="D93" s="4"/>
      <c r="E93" s="36"/>
    </row>
    <row r="94" spans="1:5" s="17" customFormat="1" ht="12.75">
      <c r="A94" s="4"/>
      <c r="B94" s="4" t="s">
        <v>11</v>
      </c>
      <c r="C94" s="14"/>
      <c r="D94" s="4"/>
      <c r="E94" s="36"/>
    </row>
    <row r="95" spans="1:5" s="17" customFormat="1" ht="12.75">
      <c r="A95" s="4" t="s">
        <v>12</v>
      </c>
      <c r="B95" s="4"/>
      <c r="C95" s="14"/>
      <c r="D95" s="4"/>
      <c r="E95" s="36"/>
    </row>
    <row r="96" spans="1:5" s="17" customFormat="1" ht="15" customHeight="1">
      <c r="A96" s="4" t="s">
        <v>13</v>
      </c>
      <c r="B96" s="4"/>
      <c r="C96" s="14"/>
      <c r="D96" s="4"/>
      <c r="E96" s="36"/>
    </row>
    <row r="97" spans="1:5" s="17" customFormat="1" ht="10.5" customHeight="1">
      <c r="A97" s="4"/>
      <c r="B97" s="4" t="s">
        <v>10</v>
      </c>
      <c r="C97" s="14"/>
      <c r="D97" s="4"/>
      <c r="E97" s="36"/>
    </row>
    <row r="98" spans="1:5" s="17" customFormat="1" ht="17.25" customHeight="1">
      <c r="A98" s="4"/>
      <c r="B98" s="4" t="s">
        <v>11</v>
      </c>
      <c r="C98" s="14"/>
      <c r="D98" s="4"/>
      <c r="E98" s="36"/>
    </row>
    <row r="99" spans="1:5" s="17" customFormat="1" ht="15" customHeight="1">
      <c r="A99" s="4" t="s">
        <v>14</v>
      </c>
      <c r="B99" s="4"/>
      <c r="C99" s="14"/>
      <c r="D99" s="4"/>
      <c r="E99" s="36"/>
    </row>
    <row r="100" spans="1:5" s="17" customFormat="1" ht="15" customHeight="1">
      <c r="A100" s="4" t="s">
        <v>15</v>
      </c>
      <c r="B100" s="4"/>
      <c r="C100" s="14"/>
      <c r="D100" s="4"/>
      <c r="E100" s="36"/>
    </row>
    <row r="101" spans="1:5" s="17" customFormat="1" ht="15" customHeight="1">
      <c r="A101" s="4" t="s">
        <v>16</v>
      </c>
      <c r="B101" s="4"/>
      <c r="C101" s="14"/>
      <c r="D101" s="4"/>
      <c r="E101" s="36"/>
    </row>
    <row r="102" spans="1:5" s="17" customFormat="1" ht="15" customHeight="1">
      <c r="A102" s="4"/>
      <c r="B102" s="4" t="s">
        <v>10</v>
      </c>
      <c r="C102" s="14"/>
      <c r="D102" s="4"/>
      <c r="E102" s="36"/>
    </row>
    <row r="103" spans="1:5" s="17" customFormat="1" ht="15" customHeight="1">
      <c r="A103" s="4"/>
      <c r="B103" s="4" t="s">
        <v>11</v>
      </c>
      <c r="C103" s="14"/>
      <c r="D103" s="4"/>
      <c r="E103" s="36"/>
    </row>
    <row r="104" spans="1:5" s="17" customFormat="1" ht="15" customHeight="1">
      <c r="A104" s="2" t="s">
        <v>108</v>
      </c>
      <c r="B104" s="2"/>
      <c r="C104" s="7">
        <f>SUM(C90:C103)</f>
        <v>0</v>
      </c>
      <c r="D104" s="5"/>
      <c r="E104" s="36"/>
    </row>
    <row r="105" spans="1:5" s="17" customFormat="1" ht="15" customHeight="1">
      <c r="A105" s="1"/>
      <c r="B105" s="1"/>
      <c r="C105" s="13"/>
      <c r="D105" s="4"/>
      <c r="E105" s="36"/>
    </row>
    <row r="106" spans="1:5" s="17" customFormat="1" ht="15" customHeight="1">
      <c r="A106" s="1"/>
      <c r="B106" s="1"/>
      <c r="C106" s="13"/>
      <c r="D106" s="4"/>
      <c r="E106" s="36"/>
    </row>
    <row r="107" spans="1:5" s="17" customFormat="1" ht="15" customHeight="1">
      <c r="A107" s="25" t="s">
        <v>110</v>
      </c>
      <c r="B107" s="6"/>
      <c r="C107" s="6"/>
      <c r="D107" s="6"/>
      <c r="E107" s="36"/>
    </row>
    <row r="108" spans="1:5" s="17" customFormat="1" ht="15" customHeight="1">
      <c r="A108" s="3"/>
      <c r="B108" s="3" t="s">
        <v>112</v>
      </c>
      <c r="C108" s="16"/>
      <c r="D108" s="16"/>
      <c r="E108" s="36"/>
    </row>
    <row r="109" spans="1:5" s="17" customFormat="1" ht="15" customHeight="1">
      <c r="A109" s="4"/>
      <c r="B109" s="4"/>
      <c r="C109" s="4"/>
      <c r="D109" s="4"/>
      <c r="E109" s="36"/>
    </row>
    <row r="110" spans="1:5" s="17" customFormat="1" ht="15" customHeight="1">
      <c r="A110" s="4" t="s">
        <v>6</v>
      </c>
      <c r="B110" s="4"/>
      <c r="C110" s="14"/>
      <c r="D110" s="4"/>
      <c r="E110" s="36"/>
    </row>
    <row r="111" spans="1:5" s="17" customFormat="1" ht="15" customHeight="1">
      <c r="A111" s="4" t="s">
        <v>7</v>
      </c>
      <c r="B111" s="4"/>
      <c r="C111" s="14"/>
      <c r="D111" s="4"/>
      <c r="E111" s="36"/>
    </row>
    <row r="112" spans="1:5" s="17" customFormat="1" ht="15" customHeight="1">
      <c r="A112" s="4" t="s">
        <v>8</v>
      </c>
      <c r="B112" s="4"/>
      <c r="C112" s="14"/>
      <c r="D112" s="4"/>
      <c r="E112" s="36"/>
    </row>
    <row r="113" spans="1:5" s="17" customFormat="1" ht="15" customHeight="1">
      <c r="A113" s="4" t="s">
        <v>9</v>
      </c>
      <c r="B113" s="4" t="s">
        <v>10</v>
      </c>
      <c r="C113" s="14"/>
      <c r="D113" s="4"/>
      <c r="E113" s="36"/>
    </row>
    <row r="114" spans="1:5" s="17" customFormat="1" ht="15" customHeight="1">
      <c r="A114" s="4"/>
      <c r="B114" s="4" t="s">
        <v>11</v>
      </c>
      <c r="C114" s="14"/>
      <c r="D114" s="4"/>
      <c r="E114" s="36"/>
    </row>
    <row r="115" spans="1:5" s="17" customFormat="1" ht="15" customHeight="1">
      <c r="A115" s="4" t="s">
        <v>12</v>
      </c>
      <c r="B115" s="4"/>
      <c r="C115" s="14"/>
      <c r="D115" s="4"/>
      <c r="E115" s="36"/>
    </row>
    <row r="116" spans="1:5" s="17" customFormat="1" ht="15" customHeight="1">
      <c r="A116" s="4" t="s">
        <v>13</v>
      </c>
      <c r="B116" s="4"/>
      <c r="C116" s="14"/>
      <c r="D116" s="4"/>
      <c r="E116" s="36"/>
    </row>
    <row r="117" spans="1:5" s="17" customFormat="1" ht="15" customHeight="1">
      <c r="A117" s="4"/>
      <c r="B117" s="4" t="s">
        <v>10</v>
      </c>
      <c r="C117" s="14"/>
      <c r="D117" s="4"/>
      <c r="E117" s="36"/>
    </row>
    <row r="118" spans="1:5" s="17" customFormat="1" ht="15.75" customHeight="1">
      <c r="A118" s="4"/>
      <c r="B118" s="4" t="s">
        <v>11</v>
      </c>
      <c r="C118" s="14">
        <v>15200</v>
      </c>
      <c r="D118" s="4"/>
      <c r="E118" s="36"/>
    </row>
    <row r="119" spans="1:5" s="17" customFormat="1" ht="15" customHeight="1">
      <c r="A119" s="4" t="s">
        <v>14</v>
      </c>
      <c r="B119" s="4"/>
      <c r="C119" s="14"/>
      <c r="D119" s="4"/>
      <c r="E119" s="36"/>
    </row>
    <row r="120" spans="1:5" s="17" customFormat="1" ht="15" customHeight="1">
      <c r="A120" s="4" t="s">
        <v>15</v>
      </c>
      <c r="B120" s="4"/>
      <c r="C120" s="14"/>
      <c r="D120" s="4"/>
      <c r="E120" s="36"/>
    </row>
    <row r="121" spans="1:5" s="17" customFormat="1" ht="15" customHeight="1">
      <c r="A121" s="4" t="s">
        <v>16</v>
      </c>
      <c r="B121" s="4"/>
      <c r="C121" s="14"/>
      <c r="D121" s="4"/>
      <c r="E121" s="36"/>
    </row>
    <row r="122" spans="1:5" s="17" customFormat="1" ht="15" customHeight="1">
      <c r="A122" s="4"/>
      <c r="B122" s="4" t="s">
        <v>10</v>
      </c>
      <c r="C122" s="14"/>
      <c r="D122" s="4"/>
      <c r="E122" s="36"/>
    </row>
    <row r="123" spans="1:5" s="17" customFormat="1" ht="15" customHeight="1">
      <c r="A123" s="4"/>
      <c r="B123" s="4" t="s">
        <v>11</v>
      </c>
      <c r="C123" s="14"/>
      <c r="D123" s="4"/>
      <c r="E123" s="36"/>
    </row>
    <row r="124" spans="1:5" s="17" customFormat="1" ht="15" customHeight="1">
      <c r="A124" s="2" t="s">
        <v>111</v>
      </c>
      <c r="B124" s="2"/>
      <c r="C124" s="7">
        <f>SUM(C110:C123)</f>
        <v>15200</v>
      </c>
      <c r="D124" s="5"/>
      <c r="E124" s="36"/>
    </row>
    <row r="125" spans="1:5" s="17" customFormat="1" ht="15" customHeight="1">
      <c r="A125" s="1"/>
      <c r="B125" s="1"/>
      <c r="C125" s="13"/>
      <c r="D125" s="4"/>
      <c r="E125" s="36"/>
    </row>
    <row r="126" s="17" customFormat="1" ht="15" customHeight="1">
      <c r="E126" s="36"/>
    </row>
    <row r="127" spans="1:5" s="17" customFormat="1" ht="15" customHeight="1">
      <c r="A127" s="25" t="s">
        <v>128</v>
      </c>
      <c r="B127" s="6"/>
      <c r="C127" s="6"/>
      <c r="D127" s="6"/>
      <c r="E127" s="36"/>
    </row>
    <row r="128" spans="1:5" s="17" customFormat="1" ht="15" customHeight="1">
      <c r="A128" s="3"/>
      <c r="B128" s="3" t="s">
        <v>141</v>
      </c>
      <c r="C128" s="16"/>
      <c r="D128" s="16"/>
      <c r="E128" s="36"/>
    </row>
    <row r="129" spans="1:5" s="17" customFormat="1" ht="15" customHeight="1">
      <c r="A129" s="4"/>
      <c r="B129" s="4"/>
      <c r="C129" s="4"/>
      <c r="D129" s="4"/>
      <c r="E129" s="36"/>
    </row>
    <row r="130" spans="1:5" s="17" customFormat="1" ht="15" customHeight="1">
      <c r="A130" s="4" t="s">
        <v>6</v>
      </c>
      <c r="B130" s="4"/>
      <c r="C130" s="14"/>
      <c r="D130" s="4"/>
      <c r="E130" s="36"/>
    </row>
    <row r="131" spans="1:5" s="17" customFormat="1" ht="15" customHeight="1">
      <c r="A131" s="4" t="s">
        <v>7</v>
      </c>
      <c r="B131" s="4"/>
      <c r="C131" s="14"/>
      <c r="D131" s="4"/>
      <c r="E131" s="36"/>
    </row>
    <row r="132" spans="1:5" s="17" customFormat="1" ht="15" customHeight="1">
      <c r="A132" s="4" t="s">
        <v>8</v>
      </c>
      <c r="B132" s="4"/>
      <c r="C132" s="14"/>
      <c r="D132" s="4"/>
      <c r="E132" s="36"/>
    </row>
    <row r="133" spans="1:5" s="4" customFormat="1" ht="23.25" customHeight="1">
      <c r="A133" s="4" t="s">
        <v>9</v>
      </c>
      <c r="B133" s="4" t="s">
        <v>10</v>
      </c>
      <c r="C133" s="14"/>
      <c r="E133" s="37"/>
    </row>
    <row r="134" spans="1:5" s="17" customFormat="1" ht="13.5" customHeight="1">
      <c r="A134" s="4"/>
      <c r="B134" s="4" t="s">
        <v>11</v>
      </c>
      <c r="C134" s="14"/>
      <c r="D134" s="4"/>
      <c r="E134" s="36"/>
    </row>
    <row r="135" spans="1:5" s="17" customFormat="1" ht="12.75">
      <c r="A135" s="4" t="s">
        <v>12</v>
      </c>
      <c r="B135" s="4"/>
      <c r="C135" s="14">
        <f>4611309-6019-300000+39661+31055+115673-2956-34740-6157-1882+154992</f>
        <v>4600936</v>
      </c>
      <c r="D135" s="4"/>
      <c r="E135" s="36"/>
    </row>
    <row r="136" spans="1:5" s="17" customFormat="1" ht="12.75">
      <c r="A136" s="4" t="s">
        <v>13</v>
      </c>
      <c r="B136" s="4"/>
      <c r="C136" s="14"/>
      <c r="D136" s="4"/>
      <c r="E136" s="36"/>
    </row>
    <row r="137" spans="1:5" s="17" customFormat="1" ht="12.75">
      <c r="A137" s="4"/>
      <c r="B137" s="4" t="s">
        <v>10</v>
      </c>
      <c r="C137" s="14"/>
      <c r="D137" s="4"/>
      <c r="E137" s="36"/>
    </row>
    <row r="138" spans="1:5" s="17" customFormat="1" ht="12.75">
      <c r="A138" s="4"/>
      <c r="B138" s="4" t="s">
        <v>11</v>
      </c>
      <c r="C138" s="14"/>
      <c r="D138" s="4"/>
      <c r="E138" s="36"/>
    </row>
    <row r="139" spans="1:5" s="17" customFormat="1" ht="12.75">
      <c r="A139" s="4" t="s">
        <v>14</v>
      </c>
      <c r="B139" s="4"/>
      <c r="C139" s="14">
        <f>1387286+144960</f>
        <v>1532246</v>
      </c>
      <c r="D139" s="4"/>
      <c r="E139" s="36"/>
    </row>
    <row r="140" spans="1:5" s="17" customFormat="1" ht="12.75">
      <c r="A140" s="4" t="s">
        <v>15</v>
      </c>
      <c r="B140" s="4"/>
      <c r="C140" s="14"/>
      <c r="D140" s="4"/>
      <c r="E140" s="36"/>
    </row>
    <row r="141" spans="1:5" s="17" customFormat="1" ht="12.75">
      <c r="A141" s="4" t="s">
        <v>16</v>
      </c>
      <c r="B141" s="4"/>
      <c r="C141" s="14"/>
      <c r="D141" s="4"/>
      <c r="E141" s="36"/>
    </row>
    <row r="142" spans="1:5" s="17" customFormat="1" ht="12.75">
      <c r="A142" s="4"/>
      <c r="B142" s="4" t="s">
        <v>10</v>
      </c>
      <c r="C142" s="14"/>
      <c r="D142" s="4"/>
      <c r="E142" s="36"/>
    </row>
    <row r="143" spans="1:5" s="17" customFormat="1" ht="12.75">
      <c r="A143" s="4"/>
      <c r="B143" s="4" t="s">
        <v>11</v>
      </c>
      <c r="C143" s="14"/>
      <c r="D143" s="4"/>
      <c r="E143" s="36"/>
    </row>
    <row r="144" spans="1:5" s="17" customFormat="1" ht="12.75">
      <c r="A144" s="2" t="s">
        <v>142</v>
      </c>
      <c r="B144" s="2"/>
      <c r="C144" s="7">
        <f>SUM(C130:C143)</f>
        <v>6133182</v>
      </c>
      <c r="D144" s="5"/>
      <c r="E144" s="36"/>
    </row>
    <row r="145" spans="1:5" s="17" customFormat="1" ht="12.75">
      <c r="A145" s="1"/>
      <c r="B145" s="1"/>
      <c r="C145" s="13"/>
      <c r="D145" s="4"/>
      <c r="E145" s="36"/>
    </row>
    <row r="146" spans="1:5" s="17" customFormat="1" ht="12.75">
      <c r="A146" s="1"/>
      <c r="B146" s="1"/>
      <c r="C146" s="13"/>
      <c r="D146" s="4"/>
      <c r="E146" s="36"/>
    </row>
    <row r="147" spans="1:5" s="17" customFormat="1" ht="12.75">
      <c r="A147" s="25" t="s">
        <v>113</v>
      </c>
      <c r="B147" s="6"/>
      <c r="C147" s="6"/>
      <c r="D147" s="6"/>
      <c r="E147" s="36"/>
    </row>
    <row r="148" spans="1:5" s="17" customFormat="1" ht="12.75">
      <c r="A148" s="3"/>
      <c r="B148" s="3" t="s">
        <v>115</v>
      </c>
      <c r="C148" s="12"/>
      <c r="D148" s="16"/>
      <c r="E148" s="36"/>
    </row>
    <row r="149" spans="1:5" s="17" customFormat="1" ht="12.75">
      <c r="A149" s="1"/>
      <c r="B149" s="1"/>
      <c r="C149" s="13"/>
      <c r="D149" s="4"/>
      <c r="E149" s="36"/>
    </row>
    <row r="150" spans="1:5" s="17" customFormat="1" ht="12.75">
      <c r="A150" s="4" t="s">
        <v>6</v>
      </c>
      <c r="B150" s="4"/>
      <c r="C150" s="14"/>
      <c r="D150" s="4"/>
      <c r="E150" s="36"/>
    </row>
    <row r="151" spans="1:5" s="17" customFormat="1" ht="12.75">
      <c r="A151" s="4" t="s">
        <v>7</v>
      </c>
      <c r="B151" s="4"/>
      <c r="C151" s="17">
        <v>203625</v>
      </c>
      <c r="D151" s="4"/>
      <c r="E151" s="36"/>
    </row>
    <row r="152" spans="1:5" s="17" customFormat="1" ht="12.75">
      <c r="A152" s="4" t="s">
        <v>8</v>
      </c>
      <c r="B152" s="4"/>
      <c r="C152" s="14"/>
      <c r="D152" s="4"/>
      <c r="E152" s="36"/>
    </row>
    <row r="153" spans="1:5" s="17" customFormat="1" ht="12.75">
      <c r="A153" s="4" t="s">
        <v>9</v>
      </c>
      <c r="B153" s="4" t="s">
        <v>10</v>
      </c>
      <c r="C153" s="14"/>
      <c r="D153" s="4"/>
      <c r="E153" s="36"/>
    </row>
    <row r="154" spans="1:5" s="17" customFormat="1" ht="12.75">
      <c r="A154" s="4"/>
      <c r="B154" s="4" t="s">
        <v>11</v>
      </c>
      <c r="C154" s="14"/>
      <c r="D154" s="4"/>
      <c r="E154" s="36"/>
    </row>
    <row r="155" spans="1:5" s="17" customFormat="1" ht="12.75">
      <c r="A155" s="4" t="s">
        <v>12</v>
      </c>
      <c r="B155" s="4"/>
      <c r="C155" s="14"/>
      <c r="D155" s="4"/>
      <c r="E155" s="36"/>
    </row>
    <row r="156" spans="1:5" s="17" customFormat="1" ht="12.75">
      <c r="A156" s="4" t="s">
        <v>13</v>
      </c>
      <c r="B156" s="4"/>
      <c r="C156" s="14"/>
      <c r="D156" s="4"/>
      <c r="E156" s="36"/>
    </row>
    <row r="157" spans="1:5" s="17" customFormat="1" ht="12.75">
      <c r="A157" s="4"/>
      <c r="B157" s="4" t="s">
        <v>10</v>
      </c>
      <c r="C157" s="14">
        <v>300000</v>
      </c>
      <c r="D157" s="4"/>
      <c r="E157" s="36"/>
    </row>
    <row r="158" spans="1:5" s="17" customFormat="1" ht="12.75">
      <c r="A158" s="4"/>
      <c r="B158" s="4" t="s">
        <v>11</v>
      </c>
      <c r="C158" s="14"/>
      <c r="D158" s="4"/>
      <c r="E158" s="36"/>
    </row>
    <row r="159" spans="1:5" s="17" customFormat="1" ht="12.75">
      <c r="A159" s="4" t="s">
        <v>14</v>
      </c>
      <c r="B159" s="4"/>
      <c r="C159" s="14"/>
      <c r="D159" s="4"/>
      <c r="E159" s="36"/>
    </row>
    <row r="160" spans="1:5" s="17" customFormat="1" ht="12.75">
      <c r="A160" s="4" t="s">
        <v>15</v>
      </c>
      <c r="B160" s="4"/>
      <c r="C160" s="14"/>
      <c r="D160" s="4"/>
      <c r="E160" s="36"/>
    </row>
    <row r="161" spans="1:5" s="17" customFormat="1" ht="12.75">
      <c r="A161" s="4" t="s">
        <v>16</v>
      </c>
      <c r="B161" s="4"/>
      <c r="C161" s="14"/>
      <c r="D161" s="4"/>
      <c r="E161" s="36"/>
    </row>
    <row r="162" spans="1:5" s="17" customFormat="1" ht="12.75">
      <c r="A162" s="4"/>
      <c r="B162" s="4" t="s">
        <v>10</v>
      </c>
      <c r="C162" s="14"/>
      <c r="D162" s="4"/>
      <c r="E162" s="36"/>
    </row>
    <row r="163" spans="1:5" s="17" customFormat="1" ht="12.75">
      <c r="A163" s="4"/>
      <c r="B163" s="4" t="s">
        <v>11</v>
      </c>
      <c r="C163" s="14"/>
      <c r="D163" s="4"/>
      <c r="E163" s="36"/>
    </row>
    <row r="164" spans="1:5" s="17" customFormat="1" ht="12.75">
      <c r="A164" s="2" t="s">
        <v>114</v>
      </c>
      <c r="B164" s="2"/>
      <c r="C164" s="7">
        <f>SUM(C150:C163)</f>
        <v>503625</v>
      </c>
      <c r="D164" s="5"/>
      <c r="E164" s="36"/>
    </row>
    <row r="165" spans="1:5" s="17" customFormat="1" ht="12.75">
      <c r="A165" s="1"/>
      <c r="B165" s="1"/>
      <c r="C165" s="13"/>
      <c r="D165" s="4"/>
      <c r="E165" s="36"/>
    </row>
    <row r="166" spans="1:5" s="17" customFormat="1" ht="12.75">
      <c r="A166" s="1"/>
      <c r="B166" s="1"/>
      <c r="C166" s="13"/>
      <c r="D166" s="4"/>
      <c r="E166" s="36"/>
    </row>
    <row r="167" spans="1:5" s="17" customFormat="1" ht="12.75">
      <c r="A167" s="25" t="s">
        <v>116</v>
      </c>
      <c r="B167" s="6"/>
      <c r="C167" s="6"/>
      <c r="D167" s="6"/>
      <c r="E167" s="36"/>
    </row>
    <row r="168" spans="1:5" s="17" customFormat="1" ht="12.75">
      <c r="A168" s="3"/>
      <c r="B168" s="3" t="s">
        <v>118</v>
      </c>
      <c r="C168" s="12"/>
      <c r="D168" s="16"/>
      <c r="E168" s="36"/>
    </row>
    <row r="169" spans="1:5" s="17" customFormat="1" ht="12.75">
      <c r="A169" s="1"/>
      <c r="B169" s="1"/>
      <c r="C169" s="13"/>
      <c r="D169" s="4"/>
      <c r="E169" s="36"/>
    </row>
    <row r="170" spans="1:5" s="17" customFormat="1" ht="12.75">
      <c r="A170" s="4" t="s">
        <v>6</v>
      </c>
      <c r="B170" s="4"/>
      <c r="C170" s="14">
        <v>313743</v>
      </c>
      <c r="D170" s="4"/>
      <c r="E170" s="36"/>
    </row>
    <row r="171" spans="1:5" s="17" customFormat="1" ht="12.75">
      <c r="A171" s="4" t="s">
        <v>7</v>
      </c>
      <c r="B171" s="4"/>
      <c r="C171" s="14">
        <v>662677</v>
      </c>
      <c r="D171" s="4"/>
      <c r="E171" s="36"/>
    </row>
    <row r="172" spans="1:5" s="17" customFormat="1" ht="12.75">
      <c r="A172" s="4" t="s">
        <v>8</v>
      </c>
      <c r="B172" s="4"/>
      <c r="C172" s="14"/>
      <c r="D172" s="4"/>
      <c r="E172" s="36"/>
    </row>
    <row r="173" spans="1:5" s="17" customFormat="1" ht="12.75">
      <c r="A173" s="4" t="s">
        <v>9</v>
      </c>
      <c r="B173" s="4" t="s">
        <v>10</v>
      </c>
      <c r="C173" s="14"/>
      <c r="D173" s="4"/>
      <c r="E173" s="36"/>
    </row>
    <row r="174" spans="1:5" s="17" customFormat="1" ht="12.75">
      <c r="A174" s="4"/>
      <c r="B174" s="4" t="s">
        <v>11</v>
      </c>
      <c r="C174" s="14"/>
      <c r="D174" s="4"/>
      <c r="E174" s="36"/>
    </row>
    <row r="175" spans="1:5" s="17" customFormat="1" ht="12.75">
      <c r="A175" s="4" t="s">
        <v>12</v>
      </c>
      <c r="B175" s="4"/>
      <c r="C175" s="14"/>
      <c r="D175" s="4"/>
      <c r="E175" s="36"/>
    </row>
    <row r="176" spans="1:5" s="17" customFormat="1" ht="12.75">
      <c r="A176" s="4" t="s">
        <v>13</v>
      </c>
      <c r="B176" s="4"/>
      <c r="C176" s="14"/>
      <c r="D176" s="4"/>
      <c r="E176" s="36"/>
    </row>
    <row r="177" spans="1:5" s="17" customFormat="1" ht="12.75">
      <c r="A177" s="4"/>
      <c r="B177" s="4" t="s">
        <v>10</v>
      </c>
      <c r="C177" s="14"/>
      <c r="D177" s="4"/>
      <c r="E177" s="36"/>
    </row>
    <row r="178" spans="1:5" s="17" customFormat="1" ht="12.75">
      <c r="A178" s="4"/>
      <c r="B178" s="4" t="s">
        <v>11</v>
      </c>
      <c r="D178" s="4"/>
      <c r="E178" s="36"/>
    </row>
    <row r="179" spans="1:5" s="17" customFormat="1" ht="12.75">
      <c r="A179" s="4" t="s">
        <v>14</v>
      </c>
      <c r="B179" s="4"/>
      <c r="C179" s="14"/>
      <c r="D179" s="4"/>
      <c r="E179" s="36"/>
    </row>
    <row r="180" spans="1:5" s="17" customFormat="1" ht="12.75">
      <c r="A180" s="4" t="s">
        <v>15</v>
      </c>
      <c r="B180" s="4"/>
      <c r="C180" s="14"/>
      <c r="D180" s="4"/>
      <c r="E180" s="36"/>
    </row>
    <row r="181" spans="1:5" s="17" customFormat="1" ht="12.75">
      <c r="A181" s="4" t="s">
        <v>16</v>
      </c>
      <c r="B181" s="4"/>
      <c r="C181" s="14"/>
      <c r="D181" s="4"/>
      <c r="E181" s="36"/>
    </row>
    <row r="182" spans="1:5" s="17" customFormat="1" ht="12.75">
      <c r="A182" s="4"/>
      <c r="B182" s="4" t="s">
        <v>10</v>
      </c>
      <c r="C182" s="14"/>
      <c r="D182" s="4"/>
      <c r="E182" s="36"/>
    </row>
    <row r="183" spans="1:5" s="17" customFormat="1" ht="12.75">
      <c r="A183" s="4"/>
      <c r="B183" s="4" t="s">
        <v>11</v>
      </c>
      <c r="C183" s="14"/>
      <c r="D183" s="4"/>
      <c r="E183" s="36"/>
    </row>
    <row r="184" spans="1:5" s="17" customFormat="1" ht="12.75">
      <c r="A184" s="2" t="s">
        <v>117</v>
      </c>
      <c r="B184" s="2"/>
      <c r="C184" s="7">
        <f>SUM(C170:C183)</f>
        <v>976420</v>
      </c>
      <c r="D184" s="5"/>
      <c r="E184" s="36"/>
    </row>
    <row r="185" spans="1:5" s="17" customFormat="1" ht="12.75">
      <c r="A185" s="1"/>
      <c r="B185" s="1"/>
      <c r="C185" s="13"/>
      <c r="D185" s="4"/>
      <c r="E185" s="36"/>
    </row>
    <row r="186" spans="1:5" s="17" customFormat="1" ht="12.75">
      <c r="A186" s="1"/>
      <c r="B186" s="1"/>
      <c r="C186" s="13"/>
      <c r="D186" s="4"/>
      <c r="E186" s="36"/>
    </row>
    <row r="187" spans="1:5" s="17" customFormat="1" ht="12.75">
      <c r="A187" s="25" t="s">
        <v>119</v>
      </c>
      <c r="B187" s="6"/>
      <c r="C187" s="6"/>
      <c r="D187" s="6"/>
      <c r="E187" s="36"/>
    </row>
    <row r="188" spans="1:5" s="17" customFormat="1" ht="12.75">
      <c r="A188" s="3"/>
      <c r="B188" s="3" t="s">
        <v>120</v>
      </c>
      <c r="C188" s="16"/>
      <c r="D188" s="16"/>
      <c r="E188" s="36"/>
    </row>
    <row r="189" spans="1:5" s="17" customFormat="1" ht="12.75">
      <c r="A189" s="4"/>
      <c r="B189" s="4"/>
      <c r="C189" s="4"/>
      <c r="D189" s="4"/>
      <c r="E189" s="36"/>
    </row>
    <row r="190" spans="1:5" s="17" customFormat="1" ht="12.75">
      <c r="A190" s="4" t="s">
        <v>6</v>
      </c>
      <c r="B190" s="4"/>
      <c r="C190" s="14"/>
      <c r="D190" s="4"/>
      <c r="E190" s="36"/>
    </row>
    <row r="191" spans="1:5" s="17" customFormat="1" ht="12.75">
      <c r="A191" s="4" t="s">
        <v>7</v>
      </c>
      <c r="B191" s="4"/>
      <c r="C191" s="14">
        <v>402705</v>
      </c>
      <c r="D191" s="4"/>
      <c r="E191" s="36"/>
    </row>
    <row r="192" spans="1:5" s="17" customFormat="1" ht="12.75">
      <c r="A192" s="4" t="s">
        <v>8</v>
      </c>
      <c r="B192" s="4"/>
      <c r="C192" s="14"/>
      <c r="D192" s="4"/>
      <c r="E192" s="36"/>
    </row>
    <row r="193" spans="1:5" s="17" customFormat="1" ht="12.75">
      <c r="A193" s="4" t="s">
        <v>9</v>
      </c>
      <c r="B193" s="4" t="s">
        <v>10</v>
      </c>
      <c r="C193" s="14"/>
      <c r="D193" s="4"/>
      <c r="E193" s="36"/>
    </row>
    <row r="194" spans="1:5" s="17" customFormat="1" ht="12.75">
      <c r="A194" s="4"/>
      <c r="B194" s="4" t="s">
        <v>11</v>
      </c>
      <c r="C194" s="14"/>
      <c r="D194" s="4"/>
      <c r="E194" s="36"/>
    </row>
    <row r="195" spans="1:5" s="17" customFormat="1" ht="12.75">
      <c r="A195" s="4" t="s">
        <v>12</v>
      </c>
      <c r="B195" s="4"/>
      <c r="C195" s="14"/>
      <c r="D195" s="4"/>
      <c r="E195" s="36"/>
    </row>
    <row r="196" spans="1:5" s="17" customFormat="1" ht="12.75">
      <c r="A196" s="4" t="s">
        <v>13</v>
      </c>
      <c r="B196" s="4"/>
      <c r="C196" s="14"/>
      <c r="D196" s="4"/>
      <c r="E196" s="36"/>
    </row>
    <row r="197" spans="1:5" s="17" customFormat="1" ht="12.75">
      <c r="A197" s="4"/>
      <c r="B197" s="4" t="s">
        <v>10</v>
      </c>
      <c r="C197" s="14"/>
      <c r="D197" s="4"/>
      <c r="E197" s="36"/>
    </row>
    <row r="198" spans="1:5" s="17" customFormat="1" ht="12.75">
      <c r="A198" s="4"/>
      <c r="B198" s="4" t="s">
        <v>11</v>
      </c>
      <c r="C198" s="14"/>
      <c r="D198" s="4"/>
      <c r="E198" s="36"/>
    </row>
    <row r="199" spans="1:5" s="17" customFormat="1" ht="12.75">
      <c r="A199" s="4" t="s">
        <v>14</v>
      </c>
      <c r="B199" s="4"/>
      <c r="C199" s="14"/>
      <c r="D199" s="4"/>
      <c r="E199" s="36"/>
    </row>
    <row r="200" spans="1:5" s="17" customFormat="1" ht="12.75">
      <c r="A200" s="4" t="s">
        <v>15</v>
      </c>
      <c r="B200" s="4"/>
      <c r="C200" s="14"/>
      <c r="D200" s="4"/>
      <c r="E200" s="36"/>
    </row>
    <row r="201" spans="1:5" s="17" customFormat="1" ht="12.75">
      <c r="A201" s="4" t="s">
        <v>16</v>
      </c>
      <c r="B201" s="4"/>
      <c r="C201" s="14"/>
      <c r="D201" s="4"/>
      <c r="E201" s="36"/>
    </row>
    <row r="202" spans="1:5" s="17" customFormat="1" ht="12.75">
      <c r="A202" s="4"/>
      <c r="B202" s="4" t="s">
        <v>10</v>
      </c>
      <c r="C202" s="14"/>
      <c r="D202" s="4"/>
      <c r="E202" s="36"/>
    </row>
    <row r="203" spans="1:5" s="17" customFormat="1" ht="12.75">
      <c r="A203" s="4"/>
      <c r="B203" s="4" t="s">
        <v>11</v>
      </c>
      <c r="C203" s="14"/>
      <c r="D203" s="4"/>
      <c r="E203" s="36"/>
    </row>
    <row r="204" spans="1:5" s="17" customFormat="1" ht="12.75">
      <c r="A204" s="2" t="s">
        <v>121</v>
      </c>
      <c r="B204" s="2"/>
      <c r="C204" s="7">
        <f>SUM(C190:C203)</f>
        <v>402705</v>
      </c>
      <c r="D204" s="5"/>
      <c r="E204" s="36"/>
    </row>
    <row r="205" spans="1:5" s="19" customFormat="1" ht="18.75">
      <c r="A205" s="25"/>
      <c r="B205" s="25"/>
      <c r="C205" s="15"/>
      <c r="D205" s="6"/>
      <c r="E205" s="38"/>
    </row>
    <row r="206" spans="1:5" s="17" customFormat="1" ht="12.75">
      <c r="A206" s="3"/>
      <c r="B206" s="3"/>
      <c r="C206" s="12"/>
      <c r="D206" s="16"/>
      <c r="E206" s="36"/>
    </row>
    <row r="207" spans="1:5" ht="18.75">
      <c r="A207" s="2"/>
      <c r="B207" s="2" t="s">
        <v>52</v>
      </c>
      <c r="C207" s="5"/>
      <c r="D207" s="5"/>
      <c r="E207" s="29"/>
    </row>
    <row r="208" spans="1:5" ht="18.75">
      <c r="A208" s="4"/>
      <c r="B208" s="4"/>
      <c r="C208" s="4"/>
      <c r="D208" s="4"/>
      <c r="E208" s="29"/>
    </row>
    <row r="209" spans="1:5" ht="18.75">
      <c r="A209" s="4" t="s">
        <v>6</v>
      </c>
      <c r="B209" s="4"/>
      <c r="C209" s="14">
        <f aca="true" t="shared" si="0" ref="C209:C222">SUM(C190,C170,C150,C130,C110,C51,C31,C11,C90,C70)</f>
        <v>539361</v>
      </c>
      <c r="D209" s="4"/>
      <c r="E209" s="29"/>
    </row>
    <row r="210" spans="1:5" s="17" customFormat="1" ht="12.75">
      <c r="A210" s="4" t="s">
        <v>7</v>
      </c>
      <c r="B210" s="4"/>
      <c r="C210" s="14">
        <f t="shared" si="0"/>
        <v>1269007</v>
      </c>
      <c r="D210" s="4"/>
      <c r="E210" s="36"/>
    </row>
    <row r="211" spans="1:5" s="17" customFormat="1" ht="12.75">
      <c r="A211" s="4" t="s">
        <v>8</v>
      </c>
      <c r="B211" s="4"/>
      <c r="C211" s="14">
        <f t="shared" si="0"/>
        <v>0</v>
      </c>
      <c r="D211" s="4"/>
      <c r="E211" s="36"/>
    </row>
    <row r="212" spans="1:5" s="17" customFormat="1" ht="12.75">
      <c r="A212" s="4" t="s">
        <v>9</v>
      </c>
      <c r="B212" s="4" t="s">
        <v>10</v>
      </c>
      <c r="C212" s="14">
        <f t="shared" si="0"/>
        <v>0</v>
      </c>
      <c r="D212" s="4"/>
      <c r="E212" s="36"/>
    </row>
    <row r="213" spans="1:5" s="17" customFormat="1" ht="12.75">
      <c r="A213" s="4"/>
      <c r="B213" s="4" t="s">
        <v>11</v>
      </c>
      <c r="C213" s="14">
        <f t="shared" si="0"/>
        <v>0</v>
      </c>
      <c r="D213" s="4"/>
      <c r="E213" s="36"/>
    </row>
    <row r="214" spans="1:5" s="17" customFormat="1" ht="12.75">
      <c r="A214" s="4" t="s">
        <v>12</v>
      </c>
      <c r="B214" s="4"/>
      <c r="C214" s="14">
        <f t="shared" si="0"/>
        <v>4600936</v>
      </c>
      <c r="D214" s="4"/>
      <c r="E214" s="36"/>
    </row>
    <row r="215" spans="1:5" s="17" customFormat="1" ht="12.75">
      <c r="A215" s="4" t="s">
        <v>13</v>
      </c>
      <c r="B215" s="4"/>
      <c r="C215" s="14">
        <f t="shared" si="0"/>
        <v>0</v>
      </c>
      <c r="D215" s="4"/>
      <c r="E215" s="36"/>
    </row>
    <row r="216" spans="1:5" s="17" customFormat="1" ht="12.75">
      <c r="A216" s="4"/>
      <c r="B216" s="4" t="s">
        <v>10</v>
      </c>
      <c r="C216" s="14">
        <f t="shared" si="0"/>
        <v>329683</v>
      </c>
      <c r="D216" s="4"/>
      <c r="E216" s="36"/>
    </row>
    <row r="217" spans="1:5" s="17" customFormat="1" ht="12.75">
      <c r="A217" s="4"/>
      <c r="B217" s="4" t="s">
        <v>11</v>
      </c>
      <c r="C217" s="14">
        <f t="shared" si="0"/>
        <v>407335</v>
      </c>
      <c r="D217" s="4"/>
      <c r="E217" s="36"/>
    </row>
    <row r="218" spans="1:5" s="17" customFormat="1" ht="12.75">
      <c r="A218" s="4" t="s">
        <v>14</v>
      </c>
      <c r="B218" s="4"/>
      <c r="C218" s="14">
        <f t="shared" si="0"/>
        <v>1532246</v>
      </c>
      <c r="D218" s="4"/>
      <c r="E218" s="36"/>
    </row>
    <row r="219" spans="1:5" s="17" customFormat="1" ht="12.75">
      <c r="A219" s="4" t="s">
        <v>15</v>
      </c>
      <c r="B219" s="4"/>
      <c r="C219" s="14">
        <f t="shared" si="0"/>
        <v>1840000</v>
      </c>
      <c r="D219" s="4"/>
      <c r="E219" s="36"/>
    </row>
    <row r="220" spans="1:5" s="17" customFormat="1" ht="12.75">
      <c r="A220" s="4" t="s">
        <v>16</v>
      </c>
      <c r="B220" s="4"/>
      <c r="C220" s="14">
        <f t="shared" si="0"/>
        <v>0</v>
      </c>
      <c r="D220" s="4"/>
      <c r="E220" s="36"/>
    </row>
    <row r="221" spans="1:5" s="17" customFormat="1" ht="12.75">
      <c r="A221" s="4"/>
      <c r="B221" s="4" t="s">
        <v>10</v>
      </c>
      <c r="C221" s="14">
        <f t="shared" si="0"/>
        <v>9803510</v>
      </c>
      <c r="D221" s="4"/>
      <c r="E221" s="36"/>
    </row>
    <row r="222" spans="1:5" s="17" customFormat="1" ht="12.75">
      <c r="A222" s="4"/>
      <c r="B222" s="4" t="s">
        <v>11</v>
      </c>
      <c r="C222" s="14">
        <f t="shared" si="0"/>
        <v>1788416</v>
      </c>
      <c r="D222" s="4"/>
      <c r="E222" s="36"/>
    </row>
    <row r="223" spans="1:5" s="17" customFormat="1" ht="12.75">
      <c r="A223" s="2" t="s">
        <v>58</v>
      </c>
      <c r="B223" s="2"/>
      <c r="C223" s="24">
        <f>SUM(C209:C222)</f>
        <v>22110494</v>
      </c>
      <c r="D223" s="5"/>
      <c r="E223" s="36"/>
    </row>
    <row r="224" spans="1:5" s="17" customFormat="1" ht="13.5" thickBot="1">
      <c r="A224" s="25"/>
      <c r="B224" s="1"/>
      <c r="C224" s="13"/>
      <c r="D224" s="6"/>
      <c r="E224" s="36"/>
    </row>
    <row r="225" spans="1:5" s="17" customFormat="1" ht="19.5" thickBot="1">
      <c r="A225" s="39" t="s">
        <v>19</v>
      </c>
      <c r="B225" s="40"/>
      <c r="C225" s="18">
        <f>SUM(C204,C184,C164,C144,C124,C65,C45,C25,C104,C84)</f>
        <v>22110494</v>
      </c>
      <c r="D225" s="41"/>
      <c r="E225" s="36"/>
    </row>
    <row r="226" s="17" customFormat="1" ht="12.75">
      <c r="E226" s="36"/>
    </row>
    <row r="227" s="17" customFormat="1" ht="12.75">
      <c r="E227" s="36"/>
    </row>
    <row r="228" s="17" customFormat="1" ht="12.75">
      <c r="E228" s="36"/>
    </row>
    <row r="229" s="17" customFormat="1" ht="12.75">
      <c r="E229" s="36"/>
    </row>
    <row r="230" s="17" customFormat="1" ht="12.75">
      <c r="E230" s="36"/>
    </row>
    <row r="231" s="17" customFormat="1" ht="12.75">
      <c r="E231" s="36"/>
    </row>
    <row r="232" s="17" customFormat="1" ht="12.75">
      <c r="E232" s="36"/>
    </row>
    <row r="233" s="17" customFormat="1" ht="12.75">
      <c r="E233" s="36"/>
    </row>
    <row r="234" s="17" customFormat="1" ht="12.75">
      <c r="E234" s="36"/>
    </row>
    <row r="235" s="17" customFormat="1" ht="12.75">
      <c r="E235" s="36"/>
    </row>
    <row r="236" spans="2:5" s="17" customFormat="1" ht="18.75">
      <c r="B236" s="19"/>
      <c r="E236" s="36"/>
    </row>
    <row r="237" spans="1:5" s="17" customFormat="1" ht="18.75">
      <c r="A237" s="19"/>
      <c r="C237" s="19"/>
      <c r="D237" s="19"/>
      <c r="E237" s="36"/>
    </row>
    <row r="238" spans="2:5" s="17" customFormat="1" ht="15.75">
      <c r="B238" s="9"/>
      <c r="D238" s="4"/>
      <c r="E238" s="36"/>
    </row>
    <row r="239" spans="1:5" s="17" customFormat="1" ht="15.75">
      <c r="A239" s="9"/>
      <c r="B239" s="9"/>
      <c r="C239" s="9"/>
      <c r="D239" s="9"/>
      <c r="E239" s="36"/>
    </row>
    <row r="240" spans="1:5" s="17" customFormat="1" ht="15.75">
      <c r="A240" s="9"/>
      <c r="B240" s="9"/>
      <c r="C240" s="9"/>
      <c r="D240" s="9"/>
      <c r="E240" s="36"/>
    </row>
    <row r="241" spans="1:5" s="17" customFormat="1" ht="15.75">
      <c r="A241" s="9"/>
      <c r="C241" s="9"/>
      <c r="D241" s="9"/>
      <c r="E241" s="36"/>
    </row>
    <row r="242" s="17" customFormat="1" ht="12.75">
      <c r="E242" s="36"/>
    </row>
    <row r="243" s="17" customFormat="1" ht="12.75">
      <c r="E243" s="36"/>
    </row>
    <row r="244" s="17" customFormat="1" ht="12.75">
      <c r="E244" s="36"/>
    </row>
    <row r="245" s="17" customFormat="1" ht="12.75">
      <c r="E245" s="36"/>
    </row>
    <row r="246" s="17" customFormat="1" ht="12.75">
      <c r="E246" s="36"/>
    </row>
    <row r="247" s="17" customFormat="1" ht="12.75">
      <c r="E247" s="36"/>
    </row>
    <row r="248" s="17" customFormat="1" ht="12.75">
      <c r="E248" s="36"/>
    </row>
    <row r="249" s="17" customFormat="1" ht="12.75">
      <c r="E249" s="36"/>
    </row>
    <row r="250" s="17" customFormat="1" ht="12.75">
      <c r="E250" s="36"/>
    </row>
    <row r="251" s="17" customFormat="1" ht="12.75">
      <c r="E251" s="36"/>
    </row>
    <row r="252" s="17" customFormat="1" ht="12.75">
      <c r="E252" s="36"/>
    </row>
    <row r="253" s="17" customFormat="1" ht="12.75">
      <c r="E253" s="36"/>
    </row>
    <row r="254" s="17" customFormat="1" ht="12.75">
      <c r="E254" s="36"/>
    </row>
    <row r="255" s="17" customFormat="1" ht="12.75">
      <c r="E255" s="36"/>
    </row>
    <row r="256" s="17" customFormat="1" ht="12.75">
      <c r="E256" s="36"/>
    </row>
    <row r="257" s="17" customFormat="1" ht="12.75">
      <c r="E257" s="36"/>
    </row>
    <row r="258" s="17" customFormat="1" ht="12.75">
      <c r="E258" s="36"/>
    </row>
    <row r="259" s="17" customFormat="1" ht="12.75">
      <c r="E259" s="36"/>
    </row>
    <row r="260" s="17" customFormat="1" ht="12.75">
      <c r="E260" s="36"/>
    </row>
    <row r="261" s="17" customFormat="1" ht="12.75">
      <c r="E261" s="36"/>
    </row>
    <row r="262" s="17" customFormat="1" ht="12.75">
      <c r="E262" s="36"/>
    </row>
    <row r="263" s="17" customFormat="1" ht="12.75">
      <c r="E263" s="36"/>
    </row>
    <row r="264" s="17" customFormat="1" ht="12.75">
      <c r="E264" s="36"/>
    </row>
    <row r="265" s="17" customFormat="1" ht="12.75">
      <c r="E265" s="36"/>
    </row>
    <row r="266" s="17" customFormat="1" ht="12.75">
      <c r="E266" s="36"/>
    </row>
    <row r="267" s="17" customFormat="1" ht="12.75">
      <c r="E267" s="36"/>
    </row>
    <row r="268" s="17" customFormat="1" ht="12.75">
      <c r="E268" s="36"/>
    </row>
    <row r="269" s="17" customFormat="1" ht="12.75">
      <c r="E269" s="36"/>
    </row>
    <row r="270" s="17" customFormat="1" ht="12.75">
      <c r="E270" s="36"/>
    </row>
    <row r="271" s="17" customFormat="1" ht="12.75">
      <c r="E271" s="36"/>
    </row>
    <row r="272" s="17" customFormat="1" ht="12.75">
      <c r="E272" s="36"/>
    </row>
    <row r="273" s="17" customFormat="1" ht="12.75">
      <c r="E273" s="36"/>
    </row>
    <row r="274" s="17" customFormat="1" ht="12.75">
      <c r="E274" s="37"/>
    </row>
    <row r="275" s="17" customFormat="1" ht="12.75">
      <c r="E275" s="37"/>
    </row>
    <row r="276" s="17" customFormat="1" ht="12.75">
      <c r="E276" s="37"/>
    </row>
    <row r="277" s="17" customFormat="1" ht="12.75">
      <c r="E277" s="37"/>
    </row>
    <row r="278" s="17" customFormat="1" ht="9" customHeight="1">
      <c r="E278" s="37"/>
    </row>
    <row r="279" s="17" customFormat="1" ht="12.75">
      <c r="E279" s="37"/>
    </row>
    <row r="280" s="17" customFormat="1" ht="12.75">
      <c r="E280" s="37"/>
    </row>
    <row r="281" s="17" customFormat="1" ht="10.5" customHeight="1">
      <c r="E281" s="37"/>
    </row>
    <row r="282" s="17" customFormat="1" ht="12.75">
      <c r="E282" s="37"/>
    </row>
    <row r="283" s="17" customFormat="1" ht="12.75">
      <c r="E283" s="37"/>
    </row>
    <row r="284" s="17" customFormat="1" ht="12.75">
      <c r="E284" s="37"/>
    </row>
    <row r="285" s="17" customFormat="1" ht="12.75">
      <c r="E285" s="37"/>
    </row>
    <row r="286" s="17" customFormat="1" ht="12.75">
      <c r="E286" s="37"/>
    </row>
    <row r="287" s="17" customFormat="1" ht="12.75">
      <c r="E287" s="37"/>
    </row>
    <row r="288" s="17" customFormat="1" ht="12.75">
      <c r="E288" s="37"/>
    </row>
    <row r="289" s="17" customFormat="1" ht="12.75">
      <c r="E289" s="37"/>
    </row>
    <row r="290" s="17" customFormat="1" ht="12.75">
      <c r="E290" s="37"/>
    </row>
    <row r="291" s="17" customFormat="1" ht="12.75">
      <c r="E291" s="37"/>
    </row>
    <row r="292" s="17" customFormat="1" ht="12.75">
      <c r="E292" s="37"/>
    </row>
    <row r="293" s="17" customFormat="1" ht="12.75">
      <c r="E293" s="36"/>
    </row>
    <row r="294" s="17" customFormat="1" ht="12.75">
      <c r="E294" s="36"/>
    </row>
    <row r="295" s="17" customFormat="1" ht="12.75">
      <c r="E295" s="36"/>
    </row>
    <row r="296" s="17" customFormat="1" ht="12.75">
      <c r="E296" s="36"/>
    </row>
    <row r="297" s="17" customFormat="1" ht="12.75">
      <c r="E297" s="36"/>
    </row>
    <row r="298" s="17" customFormat="1" ht="12.75">
      <c r="E298" s="36"/>
    </row>
    <row r="299" s="17" customFormat="1" ht="12.75">
      <c r="E299" s="36"/>
    </row>
    <row r="300" s="17" customFormat="1" ht="12.75">
      <c r="E300" s="36"/>
    </row>
    <row r="301" s="17" customFormat="1" ht="12.75">
      <c r="E301" s="36"/>
    </row>
    <row r="302" s="17" customFormat="1" ht="12.75">
      <c r="E302" s="36"/>
    </row>
    <row r="303" s="17" customFormat="1" ht="12.75">
      <c r="E303" s="36"/>
    </row>
    <row r="304" s="17" customFormat="1" ht="12.75">
      <c r="E304" s="36"/>
    </row>
    <row r="305" s="17" customFormat="1" ht="12.75">
      <c r="E305" s="36"/>
    </row>
    <row r="306" s="17" customFormat="1" ht="12.75">
      <c r="E306" s="36"/>
    </row>
    <row r="307" s="17" customFormat="1" ht="12.75">
      <c r="E307" s="36"/>
    </row>
    <row r="308" s="17" customFormat="1" ht="12.75">
      <c r="E308" s="36"/>
    </row>
    <row r="309" s="17" customFormat="1" ht="12.75">
      <c r="E309" s="36"/>
    </row>
    <row r="310" s="17" customFormat="1" ht="12.75">
      <c r="E310" s="36"/>
    </row>
    <row r="311" s="17" customFormat="1" ht="12.75">
      <c r="E311" s="36"/>
    </row>
    <row r="312" s="17" customFormat="1" ht="12.75">
      <c r="E312" s="36"/>
    </row>
    <row r="313" s="17" customFormat="1" ht="12.75">
      <c r="E313" s="36"/>
    </row>
    <row r="314" s="17" customFormat="1" ht="12.75">
      <c r="E314" s="36"/>
    </row>
    <row r="315" s="17" customFormat="1" ht="12.75">
      <c r="E315" s="36"/>
    </row>
    <row r="316" s="17" customFormat="1" ht="12.75">
      <c r="E316" s="36"/>
    </row>
    <row r="317" s="17" customFormat="1" ht="12.75">
      <c r="E317" s="36"/>
    </row>
    <row r="318" s="17" customFormat="1" ht="12.75">
      <c r="E318" s="36"/>
    </row>
    <row r="319" s="17" customFormat="1" ht="12.75">
      <c r="E319" s="36"/>
    </row>
    <row r="320" s="17" customFormat="1" ht="12.75">
      <c r="E320" s="36"/>
    </row>
    <row r="321" s="17" customFormat="1" ht="12.75">
      <c r="E321" s="36"/>
    </row>
    <row r="322" s="17" customFormat="1" ht="12.75">
      <c r="E322" s="36"/>
    </row>
    <row r="323" s="17" customFormat="1" ht="12.75">
      <c r="E323" s="36"/>
    </row>
    <row r="324" s="17" customFormat="1" ht="12.75">
      <c r="E324" s="36"/>
    </row>
    <row r="325" spans="1:5" ht="18.75">
      <c r="A325" s="17"/>
      <c r="B325" s="17"/>
      <c r="C325" s="17"/>
      <c r="D325" s="17"/>
      <c r="E325" s="29"/>
    </row>
    <row r="326" spans="1:5" ht="18.75">
      <c r="A326" s="17"/>
      <c r="B326" s="17"/>
      <c r="C326" s="17"/>
      <c r="D326" s="17"/>
      <c r="E326" s="29"/>
    </row>
    <row r="327" spans="1:5" ht="18.75">
      <c r="A327" s="17"/>
      <c r="B327" s="17"/>
      <c r="C327" s="17"/>
      <c r="D327" s="17"/>
      <c r="E327" s="29"/>
    </row>
    <row r="328" s="17" customFormat="1" ht="12.75">
      <c r="E328" s="36"/>
    </row>
    <row r="329" s="17" customFormat="1" ht="12.75">
      <c r="E329" s="36"/>
    </row>
    <row r="330" s="17" customFormat="1" ht="12.75">
      <c r="E330" s="36"/>
    </row>
    <row r="331" s="17" customFormat="1" ht="12.75">
      <c r="E331" s="36"/>
    </row>
    <row r="332" s="17" customFormat="1" ht="12.75">
      <c r="E332" s="36"/>
    </row>
    <row r="333" s="17" customFormat="1" ht="12.75">
      <c r="E333" s="36"/>
    </row>
    <row r="334" s="17" customFormat="1" ht="12.75">
      <c r="E334" s="36"/>
    </row>
    <row r="335" s="17" customFormat="1" ht="12.75">
      <c r="E335" s="36"/>
    </row>
    <row r="336" s="17" customFormat="1" ht="12.75">
      <c r="E336" s="36"/>
    </row>
    <row r="337" s="17" customFormat="1" ht="12.75">
      <c r="E337" s="36"/>
    </row>
    <row r="338" s="17" customFormat="1" ht="12.75">
      <c r="E338" s="36"/>
    </row>
    <row r="339" s="17" customFormat="1" ht="12.75">
      <c r="E339" s="36"/>
    </row>
    <row r="340" s="17" customFormat="1" ht="12.75">
      <c r="E340" s="36"/>
    </row>
    <row r="341" s="17" customFormat="1" ht="12.75">
      <c r="E341" s="36"/>
    </row>
    <row r="342" s="17" customFormat="1" ht="12.75">
      <c r="E342" s="36"/>
    </row>
    <row r="343" s="17" customFormat="1" ht="12.75">
      <c r="E343" s="36"/>
    </row>
    <row r="344" s="17" customFormat="1" ht="12.75">
      <c r="E344" s="36"/>
    </row>
    <row r="345" s="17" customFormat="1" ht="12.75">
      <c r="E345" s="36"/>
    </row>
    <row r="346" s="17" customFormat="1" ht="12.75">
      <c r="E346" s="36"/>
    </row>
    <row r="347" s="17" customFormat="1" ht="12.75">
      <c r="E347" s="36"/>
    </row>
    <row r="348" s="17" customFormat="1" ht="12.75">
      <c r="E348" s="36"/>
    </row>
    <row r="349" s="17" customFormat="1" ht="12.75">
      <c r="E349" s="36"/>
    </row>
    <row r="350" s="17" customFormat="1" ht="12.75">
      <c r="E350" s="36"/>
    </row>
    <row r="351" s="17" customFormat="1" ht="12.75">
      <c r="E351" s="36"/>
    </row>
    <row r="352" s="17" customFormat="1" ht="12.75">
      <c r="E352" s="36"/>
    </row>
    <row r="353" s="17" customFormat="1" ht="12.75">
      <c r="E353" s="36"/>
    </row>
    <row r="354" s="17" customFormat="1" ht="12.75">
      <c r="E354" s="36"/>
    </row>
    <row r="355" s="17" customFormat="1" ht="12.75">
      <c r="E355" s="36"/>
    </row>
    <row r="356" spans="2:5" s="17" customFormat="1" ht="15.75">
      <c r="B356" s="9"/>
      <c r="E356" s="36"/>
    </row>
    <row r="357" spans="1:5" s="17" customFormat="1" ht="15.75">
      <c r="A357" s="9"/>
      <c r="B357" s="9"/>
      <c r="C357" s="9"/>
      <c r="D357" s="9"/>
      <c r="E357" s="36"/>
    </row>
    <row r="358" spans="1:5" s="17" customFormat="1" ht="15.75">
      <c r="A358" s="9"/>
      <c r="B358" s="9"/>
      <c r="C358" s="9"/>
      <c r="D358" s="9"/>
      <c r="E358" s="36"/>
    </row>
    <row r="359" spans="1:5" s="17" customFormat="1" ht="15.75">
      <c r="A359" s="9"/>
      <c r="C359" s="9"/>
      <c r="D359" s="9"/>
      <c r="E359" s="36"/>
    </row>
    <row r="360" s="17" customFormat="1" ht="12.75">
      <c r="E360" s="36"/>
    </row>
    <row r="361" s="17" customFormat="1" ht="12.75">
      <c r="E361" s="36"/>
    </row>
    <row r="362" s="17" customFormat="1" ht="12.75">
      <c r="E362" s="36"/>
    </row>
    <row r="363" s="17" customFormat="1" ht="12.75">
      <c r="E363" s="36"/>
    </row>
    <row r="364" s="17" customFormat="1" ht="12.75">
      <c r="E364" s="36"/>
    </row>
    <row r="365" s="17" customFormat="1" ht="12.75">
      <c r="E365" s="36"/>
    </row>
    <row r="366" s="17" customFormat="1" ht="12.75">
      <c r="E366" s="36"/>
    </row>
    <row r="367" s="17" customFormat="1" ht="9.75" customHeight="1">
      <c r="E367" s="36"/>
    </row>
    <row r="368" s="17" customFormat="1" ht="12.75">
      <c r="E368" s="36"/>
    </row>
    <row r="369" s="17" customFormat="1" ht="12.75">
      <c r="E369" s="36"/>
    </row>
    <row r="370" s="17" customFormat="1" ht="12.75">
      <c r="E370" s="36"/>
    </row>
    <row r="371" s="17" customFormat="1" ht="12.75">
      <c r="E371" s="36"/>
    </row>
    <row r="372" s="17" customFormat="1" ht="12.75">
      <c r="E372" s="36"/>
    </row>
    <row r="373" s="17" customFormat="1" ht="12.75">
      <c r="E373" s="36"/>
    </row>
    <row r="374" s="17" customFormat="1" ht="12.75">
      <c r="E374" s="36"/>
    </row>
    <row r="375" s="17" customFormat="1" ht="12.75">
      <c r="E375" s="36"/>
    </row>
    <row r="376" s="17" customFormat="1" ht="12.75">
      <c r="E376" s="36"/>
    </row>
    <row r="377" s="17" customFormat="1" ht="12.75">
      <c r="E377" s="36"/>
    </row>
    <row r="378" s="17" customFormat="1" ht="12.75">
      <c r="E378" s="36"/>
    </row>
    <row r="379" s="17" customFormat="1" ht="12.75">
      <c r="E379" s="36"/>
    </row>
    <row r="380" s="17" customFormat="1" ht="12.75">
      <c r="E380" s="36"/>
    </row>
    <row r="381" s="17" customFormat="1" ht="12.75">
      <c r="E381" s="36"/>
    </row>
    <row r="382" s="17" customFormat="1" ht="12.75">
      <c r="E382" s="36"/>
    </row>
    <row r="383" s="17" customFormat="1" ht="12.75">
      <c r="E383" s="36"/>
    </row>
    <row r="384" s="17" customFormat="1" ht="12.75">
      <c r="E384" s="36"/>
    </row>
    <row r="385" s="17" customFormat="1" ht="12.75">
      <c r="E385" s="36"/>
    </row>
    <row r="386" s="17" customFormat="1" ht="12.75" customHeight="1">
      <c r="E386" s="36"/>
    </row>
    <row r="387" s="17" customFormat="1" ht="12.75">
      <c r="E387" s="36"/>
    </row>
    <row r="388" s="17" customFormat="1" ht="12.75">
      <c r="E388" s="36"/>
    </row>
    <row r="389" s="17" customFormat="1" ht="12.75">
      <c r="E389" s="36"/>
    </row>
    <row r="390" s="17" customFormat="1" ht="12.75">
      <c r="E390" s="36"/>
    </row>
    <row r="391" s="17" customFormat="1" ht="12.75">
      <c r="E391" s="36"/>
    </row>
    <row r="392" s="17" customFormat="1" ht="12.75">
      <c r="E392" s="36"/>
    </row>
    <row r="393" s="17" customFormat="1" ht="12.75">
      <c r="E393" s="36"/>
    </row>
    <row r="394" s="17" customFormat="1" ht="12.75">
      <c r="E394" s="36"/>
    </row>
    <row r="395" s="17" customFormat="1" ht="12.75">
      <c r="E395" s="36"/>
    </row>
    <row r="396" s="17" customFormat="1" ht="12.75">
      <c r="E396" s="36"/>
    </row>
    <row r="397" s="17" customFormat="1" ht="12.75">
      <c r="E397" s="36"/>
    </row>
    <row r="398" s="17" customFormat="1" ht="12.75">
      <c r="E398" s="36"/>
    </row>
    <row r="399" s="17" customFormat="1" ht="12.75">
      <c r="E399" s="36"/>
    </row>
    <row r="400" s="17" customFormat="1" ht="12.75">
      <c r="E400" s="36"/>
    </row>
    <row r="401" s="17" customFormat="1" ht="12.75">
      <c r="E401" s="36"/>
    </row>
    <row r="402" s="17" customFormat="1" ht="12.75">
      <c r="E402" s="36"/>
    </row>
    <row r="403" s="17" customFormat="1" ht="12.75">
      <c r="E403" s="36"/>
    </row>
    <row r="404" s="17" customFormat="1" ht="12.75">
      <c r="E404" s="36"/>
    </row>
    <row r="405" s="17" customFormat="1" ht="12.75">
      <c r="E405" s="36"/>
    </row>
    <row r="406" s="17" customFormat="1" ht="12.75">
      <c r="E406" s="36"/>
    </row>
    <row r="407" s="17" customFormat="1" ht="12.75">
      <c r="E407" s="36"/>
    </row>
    <row r="408" s="17" customFormat="1" ht="12.75">
      <c r="E408" s="36"/>
    </row>
    <row r="409" s="17" customFormat="1" ht="12.75">
      <c r="E409" s="36"/>
    </row>
    <row r="410" s="17" customFormat="1" ht="12.75">
      <c r="E410" s="36"/>
    </row>
    <row r="411" s="17" customFormat="1" ht="12.75">
      <c r="E411" s="36"/>
    </row>
    <row r="412" s="17" customFormat="1" ht="12.75">
      <c r="E412" s="36"/>
    </row>
    <row r="413" s="17" customFormat="1" ht="12.75">
      <c r="E413" s="36"/>
    </row>
    <row r="414" s="17" customFormat="1" ht="12.75">
      <c r="E414" s="36"/>
    </row>
    <row r="415" s="17" customFormat="1" ht="12.75">
      <c r="E415" s="36"/>
    </row>
    <row r="416" s="17" customFormat="1" ht="12.75">
      <c r="E416" s="36"/>
    </row>
    <row r="417" s="17" customFormat="1" ht="12.75">
      <c r="E417" s="36"/>
    </row>
    <row r="418" s="17" customFormat="1" ht="12.75">
      <c r="E418" s="36"/>
    </row>
    <row r="419" s="17" customFormat="1" ht="12.75">
      <c r="E419" s="36"/>
    </row>
    <row r="420" s="17" customFormat="1" ht="12.75">
      <c r="E420" s="36"/>
    </row>
    <row r="421" s="17" customFormat="1" ht="12.75">
      <c r="E421" s="36"/>
    </row>
    <row r="422" s="17" customFormat="1" ht="12.75">
      <c r="E422" s="36"/>
    </row>
    <row r="423" s="17" customFormat="1" ht="12.75">
      <c r="E423" s="36"/>
    </row>
    <row r="424" s="17" customFormat="1" ht="12.75">
      <c r="E424" s="36"/>
    </row>
    <row r="425" s="17" customFormat="1" ht="12.75">
      <c r="E425" s="36"/>
    </row>
    <row r="426" s="17" customFormat="1" ht="12.75">
      <c r="E426" s="36"/>
    </row>
    <row r="427" s="17" customFormat="1" ht="12.75">
      <c r="E427" s="36"/>
    </row>
    <row r="428" s="17" customFormat="1" ht="12.75">
      <c r="E428" s="36"/>
    </row>
    <row r="429" s="17" customFormat="1" ht="12.75">
      <c r="E429" s="36"/>
    </row>
    <row r="430" s="17" customFormat="1" ht="12.75">
      <c r="E430" s="36"/>
    </row>
    <row r="431" s="17" customFormat="1" ht="12.75">
      <c r="E431" s="36"/>
    </row>
    <row r="432" s="17" customFormat="1" ht="12.75">
      <c r="E432" s="36"/>
    </row>
    <row r="433" s="17" customFormat="1" ht="12.75">
      <c r="E433" s="36"/>
    </row>
    <row r="434" s="17" customFormat="1" ht="12.75">
      <c r="E434" s="36"/>
    </row>
    <row r="435" spans="1:5" ht="18.75">
      <c r="A435" s="17"/>
      <c r="B435" s="17"/>
      <c r="C435" s="17"/>
      <c r="D435" s="17"/>
      <c r="E435" s="29"/>
    </row>
    <row r="436" spans="1:5" ht="18.75">
      <c r="A436" s="17"/>
      <c r="B436" s="17"/>
      <c r="C436" s="17"/>
      <c r="D436" s="17"/>
      <c r="E436" s="29"/>
    </row>
    <row r="437" spans="1:5" ht="18.75">
      <c r="A437" s="17"/>
      <c r="B437" s="17"/>
      <c r="C437" s="17"/>
      <c r="D437" s="17"/>
      <c r="E437" s="29"/>
    </row>
    <row r="438" s="17" customFormat="1" ht="12.75">
      <c r="E438" s="36"/>
    </row>
    <row r="439" s="17" customFormat="1" ht="12.75">
      <c r="E439" s="36"/>
    </row>
    <row r="440" s="17" customFormat="1" ht="12.75">
      <c r="E440" s="36"/>
    </row>
    <row r="441" s="17" customFormat="1" ht="12.75">
      <c r="E441" s="36"/>
    </row>
    <row r="442" s="17" customFormat="1" ht="12.75">
      <c r="E442" s="36"/>
    </row>
    <row r="443" s="17" customFormat="1" ht="12.75">
      <c r="E443" s="36"/>
    </row>
    <row r="444" s="17" customFormat="1" ht="12.75">
      <c r="E444" s="36"/>
    </row>
    <row r="445" s="17" customFormat="1" ht="12.75">
      <c r="E445" s="36"/>
    </row>
    <row r="446" s="17" customFormat="1" ht="12.75">
      <c r="E446" s="36"/>
    </row>
    <row r="447" s="17" customFormat="1" ht="12.75">
      <c r="E447" s="36"/>
    </row>
    <row r="448" s="17" customFormat="1" ht="12.75">
      <c r="E448" s="36"/>
    </row>
    <row r="449" s="17" customFormat="1" ht="12.75">
      <c r="E449" s="36"/>
    </row>
    <row r="450" s="17" customFormat="1" ht="12.75">
      <c r="E450" s="36"/>
    </row>
    <row r="451" s="17" customFormat="1" ht="12.75">
      <c r="E451" s="36"/>
    </row>
    <row r="452" s="17" customFormat="1" ht="12.75">
      <c r="E452" s="36"/>
    </row>
    <row r="453" s="17" customFormat="1" ht="12.75">
      <c r="E453" s="36"/>
    </row>
    <row r="454" s="17" customFormat="1" ht="12.75">
      <c r="E454" s="36"/>
    </row>
    <row r="455" s="17" customFormat="1" ht="12.75">
      <c r="E455" s="36"/>
    </row>
    <row r="456" s="17" customFormat="1" ht="12.75">
      <c r="E456" s="36"/>
    </row>
    <row r="457" s="17" customFormat="1" ht="12.75">
      <c r="E457" s="36"/>
    </row>
    <row r="458" s="17" customFormat="1" ht="12.75">
      <c r="E458" s="36"/>
    </row>
    <row r="459" s="17" customFormat="1" ht="12.75">
      <c r="E459" s="36"/>
    </row>
    <row r="460" s="17" customFormat="1" ht="12.75">
      <c r="E460" s="36"/>
    </row>
    <row r="461" s="17" customFormat="1" ht="12.75">
      <c r="E461" s="36"/>
    </row>
    <row r="462" s="17" customFormat="1" ht="12.75">
      <c r="E462" s="36"/>
    </row>
    <row r="463" s="17" customFormat="1" ht="12.75">
      <c r="E463" s="36"/>
    </row>
    <row r="464" s="17" customFormat="1" ht="12.75">
      <c r="E464" s="36"/>
    </row>
    <row r="465" s="17" customFormat="1" ht="12.75">
      <c r="E465" s="36"/>
    </row>
    <row r="466" spans="2:5" s="17" customFormat="1" ht="15.75">
      <c r="B466" s="9"/>
      <c r="E466" s="36"/>
    </row>
    <row r="467" spans="1:5" s="17" customFormat="1" ht="15.75">
      <c r="A467" s="9"/>
      <c r="B467" s="9"/>
      <c r="C467" s="9"/>
      <c r="D467" s="9"/>
      <c r="E467" s="36"/>
    </row>
    <row r="468" spans="1:5" s="17" customFormat="1" ht="15.75">
      <c r="A468" s="9"/>
      <c r="B468" s="9"/>
      <c r="C468" s="9"/>
      <c r="D468" s="9"/>
      <c r="E468" s="36"/>
    </row>
    <row r="469" spans="1:5" s="17" customFormat="1" ht="15.75">
      <c r="A469" s="9"/>
      <c r="C469" s="9"/>
      <c r="D469" s="9"/>
      <c r="E469" s="36"/>
    </row>
    <row r="470" s="17" customFormat="1" ht="12.75">
      <c r="E470" s="36"/>
    </row>
    <row r="471" s="17" customFormat="1" ht="12.75">
      <c r="E471" s="36"/>
    </row>
    <row r="472" s="17" customFormat="1" ht="12.75">
      <c r="E472" s="36"/>
    </row>
    <row r="473" s="17" customFormat="1" ht="12.75">
      <c r="E473" s="36"/>
    </row>
    <row r="474" s="17" customFormat="1" ht="12.75">
      <c r="E474" s="36"/>
    </row>
    <row r="475" s="17" customFormat="1" ht="12.75">
      <c r="E475" s="36"/>
    </row>
    <row r="476" s="17" customFormat="1" ht="12.75">
      <c r="E476" s="36"/>
    </row>
    <row r="477" s="17" customFormat="1" ht="12.75">
      <c r="E477" s="36"/>
    </row>
    <row r="478" s="17" customFormat="1" ht="12.75">
      <c r="E478" s="36"/>
    </row>
    <row r="479" s="17" customFormat="1" ht="12.75">
      <c r="E479" s="36"/>
    </row>
    <row r="480" s="17" customFormat="1" ht="12.75">
      <c r="E480" s="36"/>
    </row>
    <row r="481" s="17" customFormat="1" ht="12.75">
      <c r="E481" s="36"/>
    </row>
    <row r="482" s="17" customFormat="1" ht="12.75">
      <c r="E482" s="36"/>
    </row>
    <row r="483" s="17" customFormat="1" ht="12.75">
      <c r="E483" s="36"/>
    </row>
    <row r="484" s="17" customFormat="1" ht="12.75">
      <c r="E484" s="36"/>
    </row>
    <row r="485" s="17" customFormat="1" ht="12.75">
      <c r="E485" s="36"/>
    </row>
    <row r="486" s="17" customFormat="1" ht="12.75">
      <c r="E486" s="36"/>
    </row>
    <row r="487" s="17" customFormat="1" ht="12.75">
      <c r="E487" s="36"/>
    </row>
    <row r="488" s="17" customFormat="1" ht="12.75">
      <c r="E488" s="36"/>
    </row>
    <row r="489" s="17" customFormat="1" ht="12.75">
      <c r="E489" s="36"/>
    </row>
    <row r="490" s="17" customFormat="1" ht="12.75">
      <c r="E490" s="36"/>
    </row>
    <row r="491" s="17" customFormat="1" ht="12.75">
      <c r="E491" s="36"/>
    </row>
    <row r="492" s="17" customFormat="1" ht="12.75">
      <c r="E492" s="36"/>
    </row>
    <row r="493" s="17" customFormat="1" ht="12.75">
      <c r="E493" s="36"/>
    </row>
    <row r="494" s="17" customFormat="1" ht="12.75">
      <c r="E494" s="36"/>
    </row>
    <row r="495" s="17" customFormat="1" ht="12.75">
      <c r="E495" s="36"/>
    </row>
    <row r="496" s="17" customFormat="1" ht="12.75">
      <c r="E496" s="36"/>
    </row>
    <row r="497" s="17" customFormat="1" ht="12.75">
      <c r="E497" s="36"/>
    </row>
    <row r="498" s="17" customFormat="1" ht="12.75">
      <c r="E498" s="36"/>
    </row>
    <row r="499" s="17" customFormat="1" ht="12.75">
      <c r="E499" s="36"/>
    </row>
    <row r="500" s="17" customFormat="1" ht="12.75">
      <c r="E500" s="36"/>
    </row>
    <row r="501" s="17" customFormat="1" ht="12.75">
      <c r="E501" s="36"/>
    </row>
    <row r="502" s="17" customFormat="1" ht="12.75">
      <c r="E502" s="36"/>
    </row>
    <row r="503" s="17" customFormat="1" ht="12.75">
      <c r="E503" s="36"/>
    </row>
    <row r="504" s="17" customFormat="1" ht="12.75">
      <c r="E504" s="36"/>
    </row>
    <row r="505" s="17" customFormat="1" ht="12.75">
      <c r="E505" s="36"/>
    </row>
    <row r="506" s="17" customFormat="1" ht="12.75">
      <c r="E506" s="36"/>
    </row>
    <row r="507" s="17" customFormat="1" ht="12.75">
      <c r="E507" s="36"/>
    </row>
    <row r="508" s="17" customFormat="1" ht="12.75">
      <c r="E508" s="36"/>
    </row>
    <row r="509" s="17" customFormat="1" ht="12.75">
      <c r="E509" s="36"/>
    </row>
    <row r="510" s="17" customFormat="1" ht="12.75">
      <c r="E510" s="36"/>
    </row>
    <row r="511" s="17" customFormat="1" ht="12.75">
      <c r="E511" s="36"/>
    </row>
    <row r="512" s="17" customFormat="1" ht="12.75">
      <c r="E512" s="36"/>
    </row>
    <row r="513" spans="2:5" s="17" customFormat="1" ht="12.75">
      <c r="B513" s="4"/>
      <c r="E513" s="36"/>
    </row>
    <row r="514" spans="3:5" s="17" customFormat="1" ht="12.75">
      <c r="C514" s="14"/>
      <c r="D514" s="4"/>
      <c r="E514" s="36"/>
    </row>
    <row r="515" s="17" customFormat="1" ht="12.75">
      <c r="E515" s="36"/>
    </row>
    <row r="516" s="17" customFormat="1" ht="12.75">
      <c r="E516" s="36"/>
    </row>
    <row r="517" s="17" customFormat="1" ht="12.75">
      <c r="E517" s="36"/>
    </row>
    <row r="518" s="17" customFormat="1" ht="12.75">
      <c r="E518" s="37"/>
    </row>
    <row r="519" s="17" customFormat="1" ht="12.75">
      <c r="E519" s="36"/>
    </row>
    <row r="520" spans="2:5" s="17" customFormat="1" ht="12.75">
      <c r="B520" s="4"/>
      <c r="E520" s="36"/>
    </row>
    <row r="521" spans="3:5" s="17" customFormat="1" ht="12.75">
      <c r="C521" s="14"/>
      <c r="D521" s="4"/>
      <c r="E521" s="36"/>
    </row>
    <row r="522" s="17" customFormat="1" ht="12.75">
      <c r="E522" s="36"/>
    </row>
    <row r="523" s="17" customFormat="1" ht="12.75">
      <c r="E523" s="36"/>
    </row>
    <row r="524" s="17" customFormat="1" ht="12.75">
      <c r="E524" s="36"/>
    </row>
    <row r="525" s="17" customFormat="1" ht="12.75">
      <c r="E525" s="36"/>
    </row>
    <row r="526" s="17" customFormat="1" ht="12.75">
      <c r="E526" s="36"/>
    </row>
    <row r="527" s="17" customFormat="1" ht="12.75">
      <c r="E527" s="36"/>
    </row>
    <row r="528" s="17" customFormat="1" ht="12.75">
      <c r="E528" s="36"/>
    </row>
    <row r="529" spans="1:5" s="19" customFormat="1" ht="18.75">
      <c r="A529" s="17"/>
      <c r="B529" s="17"/>
      <c r="C529" s="17"/>
      <c r="D529" s="17"/>
      <c r="E529" s="38"/>
    </row>
    <row r="530" spans="1:4" ht="15.75">
      <c r="A530" s="17"/>
      <c r="B530" s="17"/>
      <c r="C530" s="17"/>
      <c r="D530" s="17"/>
    </row>
    <row r="531" spans="1:4" ht="15.75">
      <c r="A531" s="17"/>
      <c r="B531" s="17"/>
      <c r="C531" s="17"/>
      <c r="D531" s="17"/>
    </row>
    <row r="532" spans="1:4" ht="15.75">
      <c r="A532" s="17"/>
      <c r="B532" s="17"/>
      <c r="C532" s="17"/>
      <c r="D532" s="17"/>
    </row>
    <row r="533" spans="1:4" ht="15.75">
      <c r="A533" s="17"/>
      <c r="B533" s="17"/>
      <c r="C533" s="17"/>
      <c r="D533" s="17"/>
    </row>
    <row r="534" spans="1:4" ht="15.75">
      <c r="A534" s="17"/>
      <c r="B534" s="17"/>
      <c r="C534" s="17"/>
      <c r="D534" s="17"/>
    </row>
    <row r="535" spans="1:4" ht="15.75">
      <c r="A535" s="17"/>
      <c r="B535" s="17"/>
      <c r="C535" s="17"/>
      <c r="D535" s="17"/>
    </row>
    <row r="536" spans="1:4" ht="15.75">
      <c r="A536" s="17"/>
      <c r="B536" s="17"/>
      <c r="C536" s="17"/>
      <c r="D536" s="17"/>
    </row>
    <row r="537" spans="1:4" ht="15.75">
      <c r="A537" s="17"/>
      <c r="B537" s="17"/>
      <c r="C537" s="17"/>
      <c r="D537" s="17"/>
    </row>
    <row r="538" spans="1:4" ht="15.75">
      <c r="A538" s="17"/>
      <c r="B538" s="17"/>
      <c r="C538" s="17"/>
      <c r="D538" s="17"/>
    </row>
    <row r="539" spans="1:4" ht="15.75">
      <c r="A539" s="17"/>
      <c r="B539" s="4"/>
      <c r="C539" s="17"/>
      <c r="D539" s="17"/>
    </row>
    <row r="540" spans="1:4" ht="15.75">
      <c r="A540" s="17"/>
      <c r="B540" s="4"/>
      <c r="C540" s="14"/>
      <c r="D540" s="4"/>
    </row>
    <row r="541" spans="1:4" ht="15.75">
      <c r="A541" s="17"/>
      <c r="B541" s="4"/>
      <c r="C541" s="14"/>
      <c r="D541" s="4"/>
    </row>
    <row r="542" spans="1:4" ht="15.75">
      <c r="A542" s="17"/>
      <c r="B542" s="4"/>
      <c r="C542" s="14"/>
      <c r="D542" s="4"/>
    </row>
    <row r="543" spans="1:4" ht="15.75">
      <c r="A543" s="17"/>
      <c r="B543" s="4"/>
      <c r="C543" s="20"/>
      <c r="D543" s="4"/>
    </row>
    <row r="544" spans="1:4" ht="15.75">
      <c r="A544" s="17"/>
      <c r="B544" s="4"/>
      <c r="C544" s="14"/>
      <c r="D544" s="4"/>
    </row>
    <row r="545" spans="1:4" ht="15.75">
      <c r="A545" s="42"/>
      <c r="B545" s="4"/>
      <c r="C545" s="14"/>
      <c r="D545" s="4"/>
    </row>
    <row r="546" spans="1:4" ht="15.75">
      <c r="A546" s="4"/>
      <c r="B546" s="4"/>
      <c r="C546" s="14"/>
      <c r="D546" s="4"/>
    </row>
    <row r="547" spans="1:4" ht="15.75">
      <c r="A547" s="17"/>
      <c r="B547" s="4"/>
      <c r="C547" s="14"/>
      <c r="D547" s="4"/>
    </row>
    <row r="548" spans="1:4" ht="15.75">
      <c r="A548" s="17"/>
      <c r="B548" s="4"/>
      <c r="C548" s="14"/>
      <c r="D548" s="4"/>
    </row>
    <row r="549" spans="1:4" ht="15.75">
      <c r="A549" s="4"/>
      <c r="B549" s="1"/>
      <c r="C549" s="14"/>
      <c r="D549" s="4"/>
    </row>
    <row r="550" spans="1:4" ht="15.75">
      <c r="A550" s="1"/>
      <c r="B550" s="4"/>
      <c r="C550" s="13"/>
      <c r="D550" s="4"/>
    </row>
    <row r="551" spans="1:4" ht="15.75">
      <c r="A551" s="4"/>
      <c r="B551" s="17"/>
      <c r="C551" s="14"/>
      <c r="D551" s="4"/>
    </row>
    <row r="552" spans="1:4" ht="15.75">
      <c r="A552" s="17"/>
      <c r="B552" s="17"/>
      <c r="C552" s="17"/>
      <c r="D552" s="17"/>
    </row>
    <row r="553" spans="1:4" ht="15.75">
      <c r="A553" s="17"/>
      <c r="B553" s="17"/>
      <c r="C553" s="17"/>
      <c r="D553" s="17"/>
    </row>
    <row r="554" spans="1:4" ht="15.75">
      <c r="A554" s="17"/>
      <c r="B554" s="17"/>
      <c r="C554" s="17"/>
      <c r="D554" s="17"/>
    </row>
    <row r="555" spans="1:4" ht="15.75">
      <c r="A555" s="17"/>
      <c r="B555" s="17"/>
      <c r="C555" s="17"/>
      <c r="D555" s="17"/>
    </row>
    <row r="556" spans="1:4" ht="15.75">
      <c r="A556" s="17"/>
      <c r="B556" s="17"/>
      <c r="C556" s="17"/>
      <c r="D556" s="17"/>
    </row>
    <row r="557" spans="1:4" ht="15.75">
      <c r="A557" s="17"/>
      <c r="B557" s="17"/>
      <c r="C557" s="17"/>
      <c r="D557" s="17"/>
    </row>
    <row r="558" spans="1:4" ht="15.75">
      <c r="A558" s="17"/>
      <c r="B558" s="17"/>
      <c r="C558" s="17"/>
      <c r="D558" s="17"/>
    </row>
    <row r="559" spans="1:4" ht="15.75">
      <c r="A559" s="17"/>
      <c r="B559" s="17"/>
      <c r="C559" s="17"/>
      <c r="D559" s="17"/>
    </row>
    <row r="560" spans="1:4" ht="18.75">
      <c r="A560" s="17"/>
      <c r="B560" s="19"/>
      <c r="C560" s="17"/>
      <c r="D560" s="17"/>
    </row>
    <row r="561" spans="1:4" ht="18.75">
      <c r="A561" s="19"/>
      <c r="C561" s="19"/>
      <c r="D561" s="19"/>
    </row>
    <row r="570" ht="15.75">
      <c r="B570" s="22"/>
    </row>
    <row r="571" spans="1:4" ht="15.75">
      <c r="A571" s="22"/>
      <c r="B571" s="22"/>
      <c r="C571" s="21"/>
      <c r="D571" s="22"/>
    </row>
    <row r="572" spans="1:4" ht="15.75">
      <c r="A572" s="22"/>
      <c r="B572" s="22"/>
      <c r="C572" s="21"/>
      <c r="D572" s="22"/>
    </row>
    <row r="573" spans="1:4" ht="15.75">
      <c r="A573" s="22"/>
      <c r="B573" s="22"/>
      <c r="C573" s="21"/>
      <c r="D573" s="22"/>
    </row>
    <row r="574" spans="1:4" ht="15.75">
      <c r="A574" s="22"/>
      <c r="B574" s="22"/>
      <c r="C574" s="22"/>
      <c r="D574" s="22"/>
    </row>
    <row r="575" spans="1:4" ht="15.75">
      <c r="A575" s="22"/>
      <c r="B575" s="22"/>
      <c r="C575" s="21"/>
      <c r="D575" s="22"/>
    </row>
    <row r="576" spans="1:4" ht="15.75">
      <c r="A576" s="22"/>
      <c r="B576" s="22"/>
      <c r="C576" s="21"/>
      <c r="D576" s="22"/>
    </row>
    <row r="577" spans="1:4" ht="15.75">
      <c r="A577" s="22"/>
      <c r="B577" s="22"/>
      <c r="C577" s="21"/>
      <c r="D577" s="22"/>
    </row>
    <row r="578" spans="1:4" ht="15.75">
      <c r="A578" s="22"/>
      <c r="B578" s="22"/>
      <c r="C578" s="21"/>
      <c r="D578" s="22"/>
    </row>
    <row r="579" spans="1:4" ht="15.75">
      <c r="A579" s="22"/>
      <c r="B579" s="22"/>
      <c r="C579" s="21"/>
      <c r="D579" s="22"/>
    </row>
    <row r="580" spans="1:4" ht="15.75">
      <c r="A580" s="22"/>
      <c r="B580" s="22"/>
      <c r="C580" s="21"/>
      <c r="D580" s="22"/>
    </row>
    <row r="581" spans="1:4" ht="15.75">
      <c r="A581" s="22"/>
      <c r="B581" s="22"/>
      <c r="C581" s="21"/>
      <c r="D581" s="22"/>
    </row>
    <row r="582" spans="1:4" ht="15.75">
      <c r="A582" s="22"/>
      <c r="B582" s="22"/>
      <c r="C582" s="21"/>
      <c r="D582" s="22"/>
    </row>
    <row r="583" spans="1:4" ht="15.75">
      <c r="A583" s="22"/>
      <c r="B583" s="22"/>
      <c r="C583" s="21"/>
      <c r="D583" s="22"/>
    </row>
    <row r="584" spans="1:4" ht="15.75">
      <c r="A584" s="22"/>
      <c r="B584" s="22"/>
      <c r="C584" s="21"/>
      <c r="D584" s="22"/>
    </row>
    <row r="585" spans="1:4" ht="15.75">
      <c r="A585" s="22"/>
      <c r="B585" s="22"/>
      <c r="C585" s="21"/>
      <c r="D585" s="22"/>
    </row>
    <row r="586" spans="1:4" ht="15.75">
      <c r="A586" s="22"/>
      <c r="B586" s="22"/>
      <c r="C586" s="21"/>
      <c r="D586" s="22"/>
    </row>
    <row r="587" spans="1:4" ht="15.75">
      <c r="A587" s="22"/>
      <c r="B587" s="22"/>
      <c r="C587" s="21"/>
      <c r="D587" s="22"/>
    </row>
    <row r="588" spans="1:4" ht="15.75">
      <c r="A588" s="22"/>
      <c r="B588" s="22"/>
      <c r="C588" s="21"/>
      <c r="D588" s="22"/>
    </row>
    <row r="589" spans="1:4" ht="15.75">
      <c r="A589" s="22"/>
      <c r="B589" s="22"/>
      <c r="C589" s="21"/>
      <c r="D589" s="22"/>
    </row>
    <row r="590" spans="1:4" ht="15.75">
      <c r="A590" s="22"/>
      <c r="B590" s="22"/>
      <c r="C590" s="21"/>
      <c r="D590" s="22"/>
    </row>
    <row r="591" spans="1:4" ht="15.75">
      <c r="A591" s="22"/>
      <c r="B591" s="22"/>
      <c r="C591" s="21"/>
      <c r="D591" s="22"/>
    </row>
    <row r="592" spans="1:4" ht="15.75">
      <c r="A592" s="22"/>
      <c r="B592" s="22"/>
      <c r="C592" s="21"/>
      <c r="D592" s="22"/>
    </row>
    <row r="593" spans="1:4" ht="15.75">
      <c r="A593" s="22"/>
      <c r="B593" s="22"/>
      <c r="C593" s="21"/>
      <c r="D593" s="22"/>
    </row>
    <row r="594" spans="1:4" ht="15.75">
      <c r="A594" s="22"/>
      <c r="B594" s="22"/>
      <c r="C594" s="21"/>
      <c r="D594" s="22"/>
    </row>
    <row r="595" spans="1:4" ht="15.75">
      <c r="A595" s="22"/>
      <c r="B595" s="22"/>
      <c r="C595" s="21"/>
      <c r="D595" s="22"/>
    </row>
    <row r="596" spans="1:4" ht="15.75">
      <c r="A596" s="22"/>
      <c r="B596" s="22"/>
      <c r="C596" s="21"/>
      <c r="D596" s="22"/>
    </row>
    <row r="597" spans="1:4" ht="15.75">
      <c r="A597" s="22"/>
      <c r="B597" s="22"/>
      <c r="C597" s="21"/>
      <c r="D597" s="22"/>
    </row>
    <row r="598" spans="1:4" ht="15.75">
      <c r="A598" s="22"/>
      <c r="B598" s="22"/>
      <c r="C598" s="21"/>
      <c r="D598" s="22"/>
    </row>
    <row r="599" spans="1:4" ht="15.75">
      <c r="A599" s="22"/>
      <c r="B599" s="22"/>
      <c r="C599" s="21"/>
      <c r="D599" s="22"/>
    </row>
    <row r="600" spans="1:4" ht="15.75">
      <c r="A600" s="22"/>
      <c r="B600" s="22"/>
      <c r="C600" s="21"/>
      <c r="D600" s="22"/>
    </row>
    <row r="601" spans="1:4" ht="15.75">
      <c r="A601" s="22"/>
      <c r="B601" s="22"/>
      <c r="C601" s="21"/>
      <c r="D601" s="22"/>
    </row>
    <row r="602" spans="1:4" ht="15.75">
      <c r="A602" s="22"/>
      <c r="B602" s="22"/>
      <c r="C602" s="21"/>
      <c r="D602" s="22"/>
    </row>
    <row r="603" spans="1:4" ht="15.75">
      <c r="A603" s="22"/>
      <c r="B603" s="22"/>
      <c r="C603" s="21"/>
      <c r="D603" s="22"/>
    </row>
    <row r="604" spans="1:4" ht="15.75">
      <c r="A604" s="22"/>
      <c r="B604" s="22"/>
      <c r="C604" s="21"/>
      <c r="D604" s="22"/>
    </row>
    <row r="605" spans="1:4" ht="15.75">
      <c r="A605" s="22"/>
      <c r="B605" s="22"/>
      <c r="C605" s="21"/>
      <c r="D605" s="22"/>
    </row>
    <row r="606" spans="1:4" ht="15.75">
      <c r="A606" s="22"/>
      <c r="B606" s="22"/>
      <c r="C606" s="21"/>
      <c r="D606" s="22"/>
    </row>
    <row r="607" spans="1:4" ht="15.75">
      <c r="A607" s="22"/>
      <c r="B607" s="22"/>
      <c r="C607" s="21"/>
      <c r="D607" s="22"/>
    </row>
    <row r="608" spans="1:4" ht="15.75">
      <c r="A608" s="22"/>
      <c r="B608" s="22"/>
      <c r="C608" s="21"/>
      <c r="D608" s="22"/>
    </row>
    <row r="609" spans="1:4" ht="15.75">
      <c r="A609" s="22"/>
      <c r="B609" s="22"/>
      <c r="C609" s="21"/>
      <c r="D609" s="22"/>
    </row>
    <row r="610" spans="1:4" ht="15.75">
      <c r="A610" s="22"/>
      <c r="B610" s="22"/>
      <c r="C610" s="21"/>
      <c r="D610" s="22"/>
    </row>
    <row r="611" spans="1:4" ht="15.75">
      <c r="A611" s="22"/>
      <c r="B611" s="22"/>
      <c r="C611" s="21"/>
      <c r="D611" s="22"/>
    </row>
    <row r="612" spans="1:4" ht="15.75">
      <c r="A612" s="22"/>
      <c r="B612" s="22"/>
      <c r="C612" s="21"/>
      <c r="D612" s="22"/>
    </row>
    <row r="613" spans="1:4" ht="15.75">
      <c r="A613" s="22"/>
      <c r="B613" s="22"/>
      <c r="C613" s="21"/>
      <c r="D613" s="22"/>
    </row>
    <row r="614" spans="1:4" ht="15.75">
      <c r="A614" s="22"/>
      <c r="B614" s="22"/>
      <c r="C614" s="21"/>
      <c r="D614" s="22"/>
    </row>
    <row r="615" spans="1:4" ht="15.75">
      <c r="A615" s="22"/>
      <c r="B615" s="22"/>
      <c r="C615" s="21"/>
      <c r="D615" s="22"/>
    </row>
    <row r="616" spans="1:4" ht="15.75">
      <c r="A616" s="22"/>
      <c r="B616" s="22"/>
      <c r="C616" s="21"/>
      <c r="D616" s="22"/>
    </row>
    <row r="617" spans="1:4" ht="15.75">
      <c r="A617" s="22"/>
      <c r="B617" s="22"/>
      <c r="C617" s="21"/>
      <c r="D617" s="22"/>
    </row>
    <row r="618" spans="1:4" ht="15.75">
      <c r="A618" s="22"/>
      <c r="B618" s="22"/>
      <c r="C618" s="21"/>
      <c r="D618" s="22"/>
    </row>
    <row r="619" spans="1:4" ht="15.75">
      <c r="A619" s="22"/>
      <c r="B619" s="22"/>
      <c r="C619" s="21"/>
      <c r="D619" s="22"/>
    </row>
    <row r="620" spans="1:4" ht="15.75">
      <c r="A620" s="22"/>
      <c r="B620" s="22"/>
      <c r="C620" s="21"/>
      <c r="D620" s="22"/>
    </row>
    <row r="621" spans="1:4" ht="15.75">
      <c r="A621" s="22"/>
      <c r="B621" s="22"/>
      <c r="C621" s="21"/>
      <c r="D621" s="22"/>
    </row>
    <row r="622" spans="1:4" ht="15.75">
      <c r="A622" s="22"/>
      <c r="B622" s="22"/>
      <c r="C622" s="21"/>
      <c r="D622" s="22"/>
    </row>
    <row r="623" spans="1:4" ht="15.75">
      <c r="A623" s="22"/>
      <c r="B623" s="22"/>
      <c r="C623" s="21"/>
      <c r="D623" s="22"/>
    </row>
    <row r="624" spans="1:4" ht="15.75">
      <c r="A624" s="22"/>
      <c r="B624" s="22"/>
      <c r="C624" s="21"/>
      <c r="D624" s="22"/>
    </row>
    <row r="625" spans="1:4" ht="15.75">
      <c r="A625" s="22"/>
      <c r="B625" s="22"/>
      <c r="C625" s="21"/>
      <c r="D625" s="22"/>
    </row>
    <row r="626" spans="1:4" ht="15.75">
      <c r="A626" s="22"/>
      <c r="B626" s="22"/>
      <c r="C626" s="21"/>
      <c r="D626" s="22"/>
    </row>
    <row r="627" spans="1:4" ht="15.75">
      <c r="A627" s="22"/>
      <c r="B627" s="22"/>
      <c r="C627" s="21"/>
      <c r="D627" s="22"/>
    </row>
    <row r="628" spans="1:4" ht="15.75">
      <c r="A628" s="22"/>
      <c r="B628" s="22"/>
      <c r="C628" s="21"/>
      <c r="D628" s="22"/>
    </row>
    <row r="629" spans="1:4" ht="15.75">
      <c r="A629" s="22"/>
      <c r="B629" s="22"/>
      <c r="C629" s="21"/>
      <c r="D629" s="22"/>
    </row>
    <row r="630" spans="1:4" ht="15.75">
      <c r="A630" s="22"/>
      <c r="B630" s="22"/>
      <c r="C630" s="21"/>
      <c r="D630" s="22"/>
    </row>
    <row r="631" spans="1:4" ht="15.75">
      <c r="A631" s="22"/>
      <c r="B631" s="22"/>
      <c r="C631" s="21"/>
      <c r="D631" s="22"/>
    </row>
    <row r="632" spans="1:4" ht="15.75">
      <c r="A632" s="22"/>
      <c r="B632" s="22"/>
      <c r="C632" s="21"/>
      <c r="D632" s="22"/>
    </row>
    <row r="633" spans="1:4" ht="15.75">
      <c r="A633" s="22"/>
      <c r="B633" s="22"/>
      <c r="C633" s="21"/>
      <c r="D633" s="22"/>
    </row>
    <row r="634" spans="1:4" ht="15.75">
      <c r="A634" s="22"/>
      <c r="B634" s="22"/>
      <c r="C634" s="21"/>
      <c r="D634" s="22"/>
    </row>
    <row r="635" spans="1:4" ht="15.75">
      <c r="A635" s="22"/>
      <c r="B635" s="22"/>
      <c r="C635" s="21"/>
      <c r="D635" s="22"/>
    </row>
    <row r="636" spans="1:4" ht="15.75">
      <c r="A636" s="22"/>
      <c r="B636" s="22"/>
      <c r="C636" s="21"/>
      <c r="D636" s="22"/>
    </row>
    <row r="637" spans="1:4" ht="15.75">
      <c r="A637" s="22"/>
      <c r="B637" s="22"/>
      <c r="C637" s="21"/>
      <c r="D637" s="22"/>
    </row>
    <row r="638" spans="1:4" ht="15.75">
      <c r="A638" s="22"/>
      <c r="B638" s="22"/>
      <c r="C638" s="21"/>
      <c r="D638" s="22"/>
    </row>
    <row r="639" spans="1:4" ht="15.75">
      <c r="A639" s="22"/>
      <c r="B639" s="22"/>
      <c r="C639" s="21"/>
      <c r="D639" s="22"/>
    </row>
    <row r="640" spans="1:4" ht="15.75">
      <c r="A640" s="22"/>
      <c r="B640" s="22"/>
      <c r="C640" s="21"/>
      <c r="D640" s="22"/>
    </row>
    <row r="641" spans="1:4" ht="15.75">
      <c r="A641" s="22"/>
      <c r="B641" s="22"/>
      <c r="C641" s="21"/>
      <c r="D641" s="22"/>
    </row>
    <row r="642" spans="1:4" ht="15.75">
      <c r="A642" s="22"/>
      <c r="B642" s="22"/>
      <c r="C642" s="21"/>
      <c r="D642" s="22"/>
    </row>
    <row r="643" spans="1:4" ht="15.75">
      <c r="A643" s="22"/>
      <c r="B643" s="22"/>
      <c r="C643" s="21"/>
      <c r="D643" s="22"/>
    </row>
    <row r="644" spans="1:4" ht="15.75">
      <c r="A644" s="22"/>
      <c r="B644" s="22"/>
      <c r="C644" s="21"/>
      <c r="D644" s="22"/>
    </row>
    <row r="645" spans="1:4" ht="15.75">
      <c r="A645" s="22"/>
      <c r="B645" s="22"/>
      <c r="C645" s="21"/>
      <c r="D645" s="22"/>
    </row>
    <row r="646" spans="1:4" ht="15.75">
      <c r="A646" s="22"/>
      <c r="B646" s="22"/>
      <c r="C646" s="21"/>
      <c r="D646" s="22"/>
    </row>
    <row r="647" spans="1:4" ht="15.75">
      <c r="A647" s="22"/>
      <c r="B647" s="22"/>
      <c r="C647" s="21"/>
      <c r="D647" s="22"/>
    </row>
    <row r="648" spans="1:4" ht="15.75">
      <c r="A648" s="22"/>
      <c r="B648" s="22"/>
      <c r="C648" s="21"/>
      <c r="D648" s="22"/>
    </row>
    <row r="649" spans="1:4" ht="15.75">
      <c r="A649" s="22"/>
      <c r="B649" s="22"/>
      <c r="C649" s="21"/>
      <c r="D649" s="22"/>
    </row>
    <row r="650" spans="1:4" ht="15.75">
      <c r="A650" s="22"/>
      <c r="B650" s="22"/>
      <c r="C650" s="21"/>
      <c r="D650" s="22"/>
    </row>
    <row r="651" spans="1:4" ht="15.75">
      <c r="A651" s="22"/>
      <c r="B651" s="22"/>
      <c r="C651" s="21"/>
      <c r="D651" s="22"/>
    </row>
    <row r="652" spans="1:4" ht="15.75">
      <c r="A652" s="22"/>
      <c r="B652" s="22"/>
      <c r="C652" s="21"/>
      <c r="D652" s="22"/>
    </row>
    <row r="653" spans="1:4" ht="15.75">
      <c r="A653" s="22"/>
      <c r="B653" s="22"/>
      <c r="C653" s="21"/>
      <c r="D653" s="22"/>
    </row>
    <row r="654" spans="1:4" ht="15.75">
      <c r="A654" s="22"/>
      <c r="B654" s="22"/>
      <c r="C654" s="21"/>
      <c r="D654" s="22"/>
    </row>
    <row r="655" spans="1:4" ht="15.75">
      <c r="A655" s="22"/>
      <c r="B655" s="22"/>
      <c r="C655" s="21"/>
      <c r="D655" s="22"/>
    </row>
    <row r="656" spans="1:4" ht="15.75">
      <c r="A656" s="22"/>
      <c r="B656" s="22"/>
      <c r="C656" s="21"/>
      <c r="D656" s="22"/>
    </row>
    <row r="657" spans="1:4" ht="15.75">
      <c r="A657" s="22"/>
      <c r="B657" s="22"/>
      <c r="C657" s="21"/>
      <c r="D657" s="22"/>
    </row>
    <row r="658" spans="1:4" ht="15.75">
      <c r="A658" s="22"/>
      <c r="B658" s="22"/>
      <c r="C658" s="21"/>
      <c r="D658" s="22"/>
    </row>
    <row r="659" spans="1:4" ht="15.75">
      <c r="A659" s="22"/>
      <c r="B659" s="22"/>
      <c r="C659" s="21"/>
      <c r="D659" s="22"/>
    </row>
    <row r="660" spans="1:4" ht="15.75">
      <c r="A660" s="22"/>
      <c r="B660" s="22"/>
      <c r="C660" s="21"/>
      <c r="D660" s="22"/>
    </row>
    <row r="661" spans="1:4" ht="15.75">
      <c r="A661" s="22"/>
      <c r="B661" s="22"/>
      <c r="C661" s="21"/>
      <c r="D661" s="22"/>
    </row>
    <row r="662" spans="1:4" ht="15.75">
      <c r="A662" s="22"/>
      <c r="B662" s="22"/>
      <c r="C662" s="21"/>
      <c r="D662" s="22"/>
    </row>
    <row r="663" spans="1:4" ht="15.75">
      <c r="A663" s="22"/>
      <c r="B663" s="22"/>
      <c r="C663" s="21"/>
      <c r="D663" s="22"/>
    </row>
    <row r="664" spans="1:4" ht="15.75">
      <c r="A664" s="22"/>
      <c r="B664" s="22"/>
      <c r="C664" s="21"/>
      <c r="D664" s="22"/>
    </row>
    <row r="665" spans="1:4" ht="15.75">
      <c r="A665" s="22"/>
      <c r="B665" s="22"/>
      <c r="C665" s="21"/>
      <c r="D665" s="22"/>
    </row>
    <row r="666" spans="1:4" ht="15.75">
      <c r="A666" s="22"/>
      <c r="B666" s="22"/>
      <c r="C666" s="21"/>
      <c r="D666" s="22"/>
    </row>
    <row r="667" spans="1:4" ht="15.75">
      <c r="A667" s="22"/>
      <c r="B667" s="22"/>
      <c r="C667" s="21"/>
      <c r="D667" s="22"/>
    </row>
    <row r="668" spans="1:4" ht="15.75">
      <c r="A668" s="22"/>
      <c r="B668" s="22"/>
      <c r="C668" s="21"/>
      <c r="D668" s="22"/>
    </row>
    <row r="669" spans="1:4" ht="15.75">
      <c r="A669" s="22"/>
      <c r="B669" s="22"/>
      <c r="C669" s="21"/>
      <c r="D669" s="22"/>
    </row>
    <row r="670" spans="1:4" ht="15.75">
      <c r="A670" s="22"/>
      <c r="B670" s="22"/>
      <c r="C670" s="21"/>
      <c r="D670" s="22"/>
    </row>
    <row r="671" spans="1:4" ht="15.75">
      <c r="A671" s="22"/>
      <c r="B671" s="22"/>
      <c r="C671" s="21"/>
      <c r="D671" s="22"/>
    </row>
    <row r="672" spans="1:4" ht="15.75">
      <c r="A672" s="22"/>
      <c r="B672" s="22"/>
      <c r="C672" s="21"/>
      <c r="D672" s="22"/>
    </row>
    <row r="673" spans="1:4" ht="15.75">
      <c r="A673" s="22"/>
      <c r="B673" s="22"/>
      <c r="C673" s="21"/>
      <c r="D673" s="22"/>
    </row>
    <row r="674" spans="1:4" ht="15.75">
      <c r="A674" s="22"/>
      <c r="B674" s="22"/>
      <c r="C674" s="21"/>
      <c r="D674" s="22"/>
    </row>
    <row r="675" spans="1:4" ht="15.75">
      <c r="A675" s="22"/>
      <c r="B675" s="22"/>
      <c r="C675" s="21"/>
      <c r="D675" s="22"/>
    </row>
    <row r="676" spans="1:4" ht="15.75">
      <c r="A676" s="22"/>
      <c r="B676" s="22"/>
      <c r="C676" s="21"/>
      <c r="D676" s="22"/>
    </row>
    <row r="677" spans="1:4" ht="15.75">
      <c r="A677" s="22"/>
      <c r="B677" s="22"/>
      <c r="C677" s="21"/>
      <c r="D677" s="22"/>
    </row>
    <row r="678" spans="1:4" ht="15.75">
      <c r="A678" s="22"/>
      <c r="B678" s="22"/>
      <c r="C678" s="21"/>
      <c r="D678" s="22"/>
    </row>
    <row r="679" spans="1:4" ht="15.75">
      <c r="A679" s="22"/>
      <c r="B679" s="22"/>
      <c r="C679" s="21"/>
      <c r="D679" s="22"/>
    </row>
    <row r="680" spans="1:4" ht="15.75">
      <c r="A680" s="22"/>
      <c r="B680" s="22"/>
      <c r="C680" s="21"/>
      <c r="D680" s="22"/>
    </row>
    <row r="681" spans="1:4" ht="15.75">
      <c r="A681" s="22"/>
      <c r="B681" s="22"/>
      <c r="C681" s="21"/>
      <c r="D681" s="22"/>
    </row>
    <row r="682" spans="1:4" ht="15.75">
      <c r="A682" s="22"/>
      <c r="B682" s="22"/>
      <c r="C682" s="21"/>
      <c r="D682" s="22"/>
    </row>
    <row r="683" spans="1:4" ht="15.75">
      <c r="A683" s="22"/>
      <c r="B683" s="22"/>
      <c r="C683" s="21"/>
      <c r="D683" s="22"/>
    </row>
    <row r="684" spans="1:4" ht="15.75">
      <c r="A684" s="22"/>
      <c r="B684" s="22"/>
      <c r="C684" s="21"/>
      <c r="D684" s="22"/>
    </row>
    <row r="685" spans="1:4" ht="15.75">
      <c r="A685" s="22"/>
      <c r="B685" s="22"/>
      <c r="C685" s="21"/>
      <c r="D685" s="22"/>
    </row>
    <row r="686" spans="1:4" ht="15.75">
      <c r="A686" s="22"/>
      <c r="B686" s="22"/>
      <c r="C686" s="21"/>
      <c r="D686" s="22"/>
    </row>
    <row r="687" spans="1:4" ht="15.75">
      <c r="A687" s="22"/>
      <c r="B687" s="22"/>
      <c r="C687" s="21"/>
      <c r="D687" s="22"/>
    </row>
    <row r="688" spans="1:4" ht="15.75">
      <c r="A688" s="22"/>
      <c r="B688" s="22"/>
      <c r="C688" s="21"/>
      <c r="D688" s="22"/>
    </row>
    <row r="689" spans="1:4" ht="15.75">
      <c r="A689" s="22"/>
      <c r="B689" s="22"/>
      <c r="C689" s="21"/>
      <c r="D689" s="22"/>
    </row>
    <row r="690" spans="1:4" ht="15.75">
      <c r="A690" s="22"/>
      <c r="B690" s="22"/>
      <c r="C690" s="21"/>
      <c r="D690" s="22"/>
    </row>
    <row r="691" spans="1:4" ht="15.75">
      <c r="A691" s="22"/>
      <c r="B691" s="22"/>
      <c r="C691" s="21"/>
      <c r="D691" s="22"/>
    </row>
    <row r="692" spans="1:4" ht="15.75">
      <c r="A692" s="22"/>
      <c r="B692" s="22"/>
      <c r="C692" s="21"/>
      <c r="D692" s="22"/>
    </row>
    <row r="693" spans="1:4" ht="15.75">
      <c r="A693" s="22"/>
      <c r="B693" s="22"/>
      <c r="C693" s="21"/>
      <c r="D693" s="22"/>
    </row>
    <row r="694" spans="1:4" ht="15.75">
      <c r="A694" s="22"/>
      <c r="B694" s="22"/>
      <c r="C694" s="21"/>
      <c r="D694" s="22"/>
    </row>
    <row r="695" spans="1:4" ht="15.75">
      <c r="A695" s="22"/>
      <c r="B695" s="22"/>
      <c r="C695" s="21"/>
      <c r="D695" s="22"/>
    </row>
    <row r="696" spans="1:4" ht="15.75">
      <c r="A696" s="22"/>
      <c r="B696" s="22"/>
      <c r="C696" s="21"/>
      <c r="D696" s="22"/>
    </row>
    <row r="697" spans="1:4" ht="15.75">
      <c r="A697" s="22"/>
      <c r="B697" s="22"/>
      <c r="C697" s="21"/>
      <c r="D697" s="22"/>
    </row>
    <row r="698" spans="1:4" ht="15.75">
      <c r="A698" s="22"/>
      <c r="B698" s="22"/>
      <c r="C698" s="21"/>
      <c r="D698" s="22"/>
    </row>
    <row r="699" spans="1:4" ht="15.75">
      <c r="A699" s="22"/>
      <c r="B699" s="22"/>
      <c r="C699" s="21"/>
      <c r="D699" s="22"/>
    </row>
    <row r="700" spans="1:4" ht="15.75">
      <c r="A700" s="22"/>
      <c r="B700" s="22"/>
      <c r="C700" s="21"/>
      <c r="D700" s="22"/>
    </row>
    <row r="701" spans="1:4" ht="15.75">
      <c r="A701" s="22"/>
      <c r="B701" s="22"/>
      <c r="C701" s="21"/>
      <c r="D701" s="22"/>
    </row>
    <row r="702" spans="1:4" ht="15.75">
      <c r="A702" s="22"/>
      <c r="B702" s="22"/>
      <c r="C702" s="21"/>
      <c r="D702" s="22"/>
    </row>
    <row r="703" spans="1:4" ht="15.75">
      <c r="A703" s="22"/>
      <c r="B703" s="22"/>
      <c r="C703" s="21"/>
      <c r="D703" s="22"/>
    </row>
    <row r="704" spans="1:4" ht="15.75">
      <c r="A704" s="22"/>
      <c r="B704" s="22"/>
      <c r="C704" s="21"/>
      <c r="D704" s="22"/>
    </row>
    <row r="705" spans="1:4" ht="15.75">
      <c r="A705" s="22"/>
      <c r="B705" s="22"/>
      <c r="C705" s="21"/>
      <c r="D705" s="22"/>
    </row>
    <row r="706" spans="1:4" ht="15.75">
      <c r="A706" s="22"/>
      <c r="B706" s="22"/>
      <c r="C706" s="21"/>
      <c r="D706" s="22"/>
    </row>
    <row r="707" spans="1:4" ht="15.75">
      <c r="A707" s="22"/>
      <c r="B707" s="22"/>
      <c r="C707" s="21"/>
      <c r="D707" s="22"/>
    </row>
    <row r="708" spans="1:4" ht="15.75">
      <c r="A708" s="22"/>
      <c r="B708" s="22"/>
      <c r="C708" s="21"/>
      <c r="D708" s="22"/>
    </row>
    <row r="709" spans="1:4" ht="15.75">
      <c r="A709" s="22"/>
      <c r="B709" s="22"/>
      <c r="C709" s="21"/>
      <c r="D709" s="22"/>
    </row>
    <row r="710" spans="1:4" ht="15.75">
      <c r="A710" s="22"/>
      <c r="C710" s="21"/>
      <c r="D710" s="22"/>
    </row>
    <row r="711" ht="15.75">
      <c r="C711" s="23"/>
    </row>
    <row r="712" ht="15.75">
      <c r="C712" s="23"/>
    </row>
    <row r="713" ht="15.75">
      <c r="C713" s="23"/>
    </row>
    <row r="714" ht="15.75">
      <c r="C714" s="23"/>
    </row>
    <row r="715" ht="15.75">
      <c r="C715" s="23"/>
    </row>
    <row r="716" ht="15.75">
      <c r="C716" s="23"/>
    </row>
    <row r="717" ht="15.75">
      <c r="C717" s="23"/>
    </row>
    <row r="718" ht="15.75">
      <c r="C718" s="23"/>
    </row>
    <row r="719" ht="15.75">
      <c r="C719" s="23"/>
    </row>
    <row r="720" ht="15.75">
      <c r="C720" s="23"/>
    </row>
    <row r="721" ht="15.75">
      <c r="C721" s="23"/>
    </row>
    <row r="722" ht="15.75">
      <c r="C722" s="23"/>
    </row>
    <row r="723" ht="15.75">
      <c r="C723" s="23"/>
    </row>
    <row r="724" ht="15.75">
      <c r="C724" s="23"/>
    </row>
    <row r="725" ht="15.75">
      <c r="C725" s="23"/>
    </row>
    <row r="726" ht="15.75">
      <c r="C726" s="23"/>
    </row>
    <row r="727" ht="15.75">
      <c r="C727" s="23"/>
    </row>
    <row r="728" ht="15.75">
      <c r="C728" s="23"/>
    </row>
    <row r="729" ht="15.75">
      <c r="C729" s="23"/>
    </row>
    <row r="730" ht="15.75">
      <c r="C730" s="23"/>
    </row>
    <row r="731" ht="15.75">
      <c r="C731" s="23"/>
    </row>
    <row r="732" ht="15.75">
      <c r="C732" s="23"/>
    </row>
    <row r="733" ht="15.75">
      <c r="C733" s="23"/>
    </row>
    <row r="734" ht="15.75">
      <c r="C734" s="23"/>
    </row>
    <row r="735" ht="15.75">
      <c r="C735" s="23"/>
    </row>
    <row r="736" ht="15.75">
      <c r="C736" s="23"/>
    </row>
    <row r="737" ht="15.75">
      <c r="C737" s="23"/>
    </row>
    <row r="738" ht="15.75">
      <c r="C738" s="23"/>
    </row>
    <row r="739" ht="15.75">
      <c r="C739" s="23"/>
    </row>
    <row r="740" ht="15.75">
      <c r="C740" s="23"/>
    </row>
    <row r="741" ht="15.75">
      <c r="C741" s="23"/>
    </row>
    <row r="742" ht="15.75">
      <c r="C742" s="23"/>
    </row>
    <row r="743" ht="15.75">
      <c r="C743" s="23"/>
    </row>
    <row r="744" ht="15.75">
      <c r="C744" s="23"/>
    </row>
    <row r="745" ht="15.75">
      <c r="C745" s="23"/>
    </row>
    <row r="746" ht="15.75">
      <c r="C746" s="23"/>
    </row>
    <row r="747" ht="15.75">
      <c r="C747" s="23"/>
    </row>
    <row r="748" ht="15.75">
      <c r="C748" s="23"/>
    </row>
    <row r="749" ht="15.75">
      <c r="C749" s="23"/>
    </row>
    <row r="750" ht="15.75">
      <c r="C750" s="23"/>
    </row>
    <row r="751" ht="15.75">
      <c r="C751" s="23"/>
    </row>
    <row r="752" ht="15.75">
      <c r="C752" s="23"/>
    </row>
    <row r="753" ht="15.75">
      <c r="C753" s="23"/>
    </row>
    <row r="754" ht="15.75">
      <c r="C754" s="23"/>
    </row>
    <row r="755" ht="15.75">
      <c r="C755" s="23"/>
    </row>
    <row r="756" ht="15.75">
      <c r="C756" s="23"/>
    </row>
    <row r="757" ht="15.75">
      <c r="C757" s="23"/>
    </row>
    <row r="758" ht="15.75">
      <c r="C758" s="23"/>
    </row>
    <row r="759" ht="15.75">
      <c r="C759" s="23"/>
    </row>
    <row r="760" ht="15.75">
      <c r="C760" s="23"/>
    </row>
    <row r="761" ht="15.75">
      <c r="C761" s="23"/>
    </row>
    <row r="762" ht="15.75">
      <c r="C762" s="23"/>
    </row>
    <row r="763" ht="15.75">
      <c r="C763" s="23"/>
    </row>
    <row r="764" ht="15.75">
      <c r="C764" s="23"/>
    </row>
    <row r="765" ht="15.75">
      <c r="C765" s="23"/>
    </row>
    <row r="766" ht="15.75">
      <c r="C766" s="23"/>
    </row>
    <row r="767" ht="15.75">
      <c r="C767" s="23"/>
    </row>
    <row r="768" ht="15.75">
      <c r="C768" s="23"/>
    </row>
    <row r="769" ht="15.75">
      <c r="C769" s="23"/>
    </row>
    <row r="770" ht="15.75">
      <c r="C770" s="23"/>
    </row>
    <row r="771" ht="15.75">
      <c r="C771" s="23"/>
    </row>
    <row r="772" ht="15.75">
      <c r="C772" s="23"/>
    </row>
    <row r="773" ht="15.75">
      <c r="C773" s="23"/>
    </row>
    <row r="774" ht="15.75">
      <c r="C774" s="23"/>
    </row>
    <row r="775" ht="15.75">
      <c r="C775" s="23"/>
    </row>
    <row r="776" ht="15.75">
      <c r="C776" s="23"/>
    </row>
    <row r="777" ht="15.75">
      <c r="C777" s="23"/>
    </row>
    <row r="778" ht="15.75">
      <c r="C778" s="23"/>
    </row>
    <row r="779" ht="15.75">
      <c r="C779" s="23"/>
    </row>
    <row r="780" ht="15.75">
      <c r="C780" s="23"/>
    </row>
    <row r="781" ht="15.75">
      <c r="C781" s="23"/>
    </row>
    <row r="782" ht="15.75">
      <c r="C782" s="23"/>
    </row>
    <row r="783" ht="15.75">
      <c r="C783" s="23"/>
    </row>
    <row r="784" ht="15.75">
      <c r="C784" s="23"/>
    </row>
    <row r="785" ht="15.75">
      <c r="C785" s="23"/>
    </row>
    <row r="786" ht="15.75">
      <c r="C786" s="23"/>
    </row>
    <row r="787" ht="15.75">
      <c r="C787" s="23"/>
    </row>
    <row r="788" ht="15.75">
      <c r="C788" s="23"/>
    </row>
    <row r="789" ht="15.75">
      <c r="C789" s="23"/>
    </row>
    <row r="790" ht="15.75">
      <c r="C790" s="23"/>
    </row>
    <row r="791" ht="15.75">
      <c r="C791" s="23"/>
    </row>
    <row r="792" ht="15.75">
      <c r="C792" s="23"/>
    </row>
    <row r="793" ht="15.75">
      <c r="C793" s="23"/>
    </row>
    <row r="794" ht="15.75">
      <c r="C794" s="23"/>
    </row>
    <row r="795" ht="15.75">
      <c r="C795" s="23"/>
    </row>
    <row r="796" ht="15.75">
      <c r="C796" s="23"/>
    </row>
    <row r="797" ht="15.75">
      <c r="C797" s="23"/>
    </row>
    <row r="798" ht="15.75">
      <c r="C798" s="23"/>
    </row>
    <row r="799" ht="15.75">
      <c r="C799" s="23"/>
    </row>
    <row r="800" ht="15.75">
      <c r="C800" s="23"/>
    </row>
    <row r="801" ht="15.75">
      <c r="C801" s="23"/>
    </row>
    <row r="802" ht="15.75">
      <c r="C802" s="23"/>
    </row>
    <row r="803" ht="15.75">
      <c r="C803" s="23"/>
    </row>
    <row r="804" ht="15.75">
      <c r="C804" s="23"/>
    </row>
    <row r="805" ht="15.75">
      <c r="C805" s="23"/>
    </row>
    <row r="806" ht="15.75">
      <c r="C806" s="23"/>
    </row>
    <row r="807" ht="15.75">
      <c r="C807" s="23"/>
    </row>
    <row r="808" ht="15.75">
      <c r="C808" s="23"/>
    </row>
    <row r="809" ht="15.75">
      <c r="C809" s="23"/>
    </row>
    <row r="810" ht="15.75">
      <c r="C810" s="23"/>
    </row>
    <row r="811" ht="15.75">
      <c r="C811" s="23"/>
    </row>
    <row r="812" ht="15.75">
      <c r="C812" s="23"/>
    </row>
    <row r="813" ht="15.75">
      <c r="C813" s="23"/>
    </row>
    <row r="814" ht="15.75">
      <c r="C814" s="23"/>
    </row>
    <row r="815" ht="15.75">
      <c r="C815" s="23"/>
    </row>
    <row r="816" ht="15.75">
      <c r="C816" s="23"/>
    </row>
    <row r="817" ht="15.75">
      <c r="C817" s="23"/>
    </row>
    <row r="818" ht="15.75">
      <c r="C818" s="23"/>
    </row>
    <row r="819" ht="15.75">
      <c r="C819" s="23"/>
    </row>
    <row r="820" ht="15.75">
      <c r="C820" s="23"/>
    </row>
    <row r="821" ht="15.75">
      <c r="C821" s="23"/>
    </row>
    <row r="822" ht="15.75">
      <c r="C822" s="23"/>
    </row>
    <row r="823" ht="15.75">
      <c r="C823" s="23"/>
    </row>
    <row r="824" ht="15.75">
      <c r="C824" s="23"/>
    </row>
    <row r="825" ht="15.75">
      <c r="C825" s="23"/>
    </row>
    <row r="826" ht="15.75">
      <c r="C826" s="23"/>
    </row>
    <row r="827" ht="15.75">
      <c r="C827" s="23"/>
    </row>
    <row r="828" ht="15.75">
      <c r="C828" s="23"/>
    </row>
    <row r="829" ht="15.75">
      <c r="C829" s="23"/>
    </row>
    <row r="830" ht="15.75">
      <c r="C830" s="23"/>
    </row>
    <row r="831" ht="15.75">
      <c r="C831" s="23"/>
    </row>
    <row r="832" ht="15.75">
      <c r="C832" s="23"/>
    </row>
    <row r="833" ht="15.75">
      <c r="C833" s="23"/>
    </row>
    <row r="834" ht="15.75">
      <c r="C834" s="23"/>
    </row>
    <row r="835" ht="15.75">
      <c r="C835" s="23"/>
    </row>
    <row r="836" ht="15.75">
      <c r="C836" s="23"/>
    </row>
    <row r="837" ht="15.75">
      <c r="C837" s="23"/>
    </row>
    <row r="838" ht="15.75">
      <c r="C838" s="23"/>
    </row>
    <row r="839" ht="15.75">
      <c r="C839" s="23"/>
    </row>
    <row r="840" ht="15.75">
      <c r="C840" s="23"/>
    </row>
    <row r="841" ht="15.75">
      <c r="C841" s="23"/>
    </row>
    <row r="842" ht="15.75">
      <c r="C842" s="23"/>
    </row>
    <row r="843" ht="15.75">
      <c r="C843" s="23"/>
    </row>
    <row r="844" ht="15.75">
      <c r="C844" s="23"/>
    </row>
    <row r="845" ht="15.75">
      <c r="C845" s="23"/>
    </row>
    <row r="846" ht="15.75">
      <c r="C846" s="23"/>
    </row>
    <row r="847" ht="15.75">
      <c r="C847" s="23"/>
    </row>
    <row r="848" ht="15.75">
      <c r="C848" s="23"/>
    </row>
    <row r="849" ht="15.75">
      <c r="C849" s="23"/>
    </row>
    <row r="850" ht="15.75">
      <c r="C850" s="23"/>
    </row>
    <row r="851" ht="15.75">
      <c r="C851" s="23"/>
    </row>
    <row r="852" ht="15.75">
      <c r="C852" s="23"/>
    </row>
    <row r="853" ht="15.75">
      <c r="C853" s="23"/>
    </row>
    <row r="854" ht="15.75">
      <c r="C854" s="23"/>
    </row>
    <row r="855" ht="15.75">
      <c r="C855" s="23"/>
    </row>
    <row r="856" ht="15.75">
      <c r="C856" s="23"/>
    </row>
    <row r="857" ht="15.75">
      <c r="C857" s="23"/>
    </row>
    <row r="858" ht="15.75">
      <c r="C858" s="23"/>
    </row>
    <row r="859" ht="15.75">
      <c r="C859" s="23"/>
    </row>
    <row r="860" ht="15.75">
      <c r="C860" s="23"/>
    </row>
    <row r="861" ht="15.75">
      <c r="C861" s="23"/>
    </row>
    <row r="862" ht="15.75">
      <c r="C862" s="23"/>
    </row>
    <row r="863" ht="15.75">
      <c r="C863" s="23"/>
    </row>
    <row r="864" ht="15.75">
      <c r="C864" s="23"/>
    </row>
    <row r="865" ht="15.75">
      <c r="C865" s="23"/>
    </row>
    <row r="866" ht="15.75">
      <c r="C866" s="23"/>
    </row>
    <row r="867" ht="15.75">
      <c r="C867" s="23"/>
    </row>
    <row r="868" ht="15.75">
      <c r="C868" s="23"/>
    </row>
    <row r="869" ht="15.75">
      <c r="C869" s="23"/>
    </row>
    <row r="870" ht="15.75">
      <c r="C870" s="23"/>
    </row>
    <row r="871" ht="15.75">
      <c r="C871" s="23"/>
    </row>
    <row r="872" ht="15.75">
      <c r="C872" s="23"/>
    </row>
    <row r="873" ht="15.75">
      <c r="C873" s="23"/>
    </row>
    <row r="874" ht="15.75">
      <c r="C874" s="23"/>
    </row>
    <row r="875" ht="15.75">
      <c r="C875" s="23"/>
    </row>
    <row r="876" ht="15.75">
      <c r="C876" s="23"/>
    </row>
    <row r="877" ht="15.75">
      <c r="C877" s="23"/>
    </row>
    <row r="878" ht="15.75">
      <c r="C878" s="23"/>
    </row>
    <row r="879" ht="15.75">
      <c r="C879" s="23"/>
    </row>
    <row r="880" ht="15.75">
      <c r="C880" s="23"/>
    </row>
    <row r="881" ht="15.75">
      <c r="C881" s="23"/>
    </row>
    <row r="882" ht="15.75">
      <c r="C882" s="23"/>
    </row>
    <row r="883" ht="15.75">
      <c r="C883" s="23"/>
    </row>
    <row r="884" ht="15.75">
      <c r="C884" s="23"/>
    </row>
    <row r="885" ht="15.75">
      <c r="C885" s="23"/>
    </row>
    <row r="886" ht="15.75">
      <c r="C886" s="23"/>
    </row>
    <row r="887" ht="15.75">
      <c r="C887" s="23"/>
    </row>
    <row r="888" ht="15.75">
      <c r="C888" s="23"/>
    </row>
    <row r="889" ht="15.75">
      <c r="C889" s="23"/>
    </row>
    <row r="890" ht="15.75">
      <c r="C890" s="23"/>
    </row>
    <row r="891" ht="15.75">
      <c r="C891" s="23"/>
    </row>
    <row r="892" ht="15.75">
      <c r="C892" s="23"/>
    </row>
    <row r="893" ht="15.75">
      <c r="C893" s="23"/>
    </row>
    <row r="894" ht="15.75">
      <c r="C894" s="23"/>
    </row>
    <row r="895" ht="15.75">
      <c r="C895" s="23"/>
    </row>
    <row r="896" ht="15.75">
      <c r="C896" s="23"/>
    </row>
    <row r="897" ht="15.75">
      <c r="C897" s="23"/>
    </row>
    <row r="898" ht="15.75">
      <c r="C898" s="23"/>
    </row>
    <row r="899" ht="15.75">
      <c r="C899" s="23"/>
    </row>
    <row r="900" ht="15.75">
      <c r="C900" s="23"/>
    </row>
    <row r="901" ht="15.75">
      <c r="C901" s="23"/>
    </row>
    <row r="902" ht="15.75">
      <c r="C902" s="23"/>
    </row>
    <row r="903" ht="15.75">
      <c r="C903" s="23"/>
    </row>
    <row r="904" ht="15.75">
      <c r="C904" s="23"/>
    </row>
    <row r="905" ht="15.75">
      <c r="C905" s="23"/>
    </row>
    <row r="906" ht="15.75">
      <c r="C906" s="23"/>
    </row>
    <row r="907" ht="15.75">
      <c r="C907" s="23"/>
    </row>
    <row r="908" ht="15.75">
      <c r="C908" s="23"/>
    </row>
    <row r="909" ht="15.75">
      <c r="C909" s="23"/>
    </row>
    <row r="910" ht="15.75">
      <c r="C910" s="23"/>
    </row>
    <row r="911" ht="15.75">
      <c r="C911" s="23"/>
    </row>
    <row r="912" ht="15.75">
      <c r="C912" s="23"/>
    </row>
    <row r="913" ht="15.75">
      <c r="C913" s="23"/>
    </row>
    <row r="914" ht="15.75">
      <c r="C914" s="23"/>
    </row>
    <row r="915" ht="15.75">
      <c r="C915" s="23"/>
    </row>
    <row r="916" ht="15.75">
      <c r="C916" s="23"/>
    </row>
    <row r="917" ht="15.75">
      <c r="C917" s="23"/>
    </row>
    <row r="918" ht="15.75">
      <c r="C918" s="23"/>
    </row>
    <row r="919" ht="15.75">
      <c r="C919" s="23"/>
    </row>
    <row r="920" ht="15.75">
      <c r="C920" s="23"/>
    </row>
    <row r="921" ht="15.75">
      <c r="C921" s="23"/>
    </row>
    <row r="922" ht="15.75">
      <c r="C922" s="23"/>
    </row>
    <row r="923" ht="15.75">
      <c r="C923" s="23"/>
    </row>
    <row r="924" ht="15.75">
      <c r="C924" s="23"/>
    </row>
    <row r="925" ht="15.75">
      <c r="C925" s="23"/>
    </row>
    <row r="926" ht="15.75">
      <c r="C926" s="23"/>
    </row>
    <row r="927" ht="15.75">
      <c r="C927" s="23"/>
    </row>
    <row r="928" ht="15.75">
      <c r="C928" s="23"/>
    </row>
    <row r="929" ht="15.75">
      <c r="C929" s="23"/>
    </row>
    <row r="930" ht="15.75">
      <c r="C930" s="23"/>
    </row>
    <row r="931" ht="15.75">
      <c r="C931" s="23"/>
    </row>
    <row r="932" ht="15.75">
      <c r="C932" s="23"/>
    </row>
    <row r="933" ht="15.75">
      <c r="C933" s="23"/>
    </row>
    <row r="934" ht="15.75">
      <c r="C934" s="23"/>
    </row>
    <row r="935" ht="15.75">
      <c r="C935" s="23"/>
    </row>
    <row r="936" ht="15.75">
      <c r="C936" s="23"/>
    </row>
    <row r="937" ht="15.75">
      <c r="C937" s="23"/>
    </row>
    <row r="938" ht="15.75">
      <c r="C938" s="23"/>
    </row>
    <row r="939" ht="15.75">
      <c r="C939" s="23"/>
    </row>
    <row r="940" ht="15.75">
      <c r="C940" s="23"/>
    </row>
    <row r="941" ht="15.75">
      <c r="C941" s="23"/>
    </row>
    <row r="942" ht="15.75">
      <c r="C942" s="23"/>
    </row>
    <row r="943" ht="15.75">
      <c r="C943" s="23"/>
    </row>
    <row r="944" ht="15.75">
      <c r="C944" s="23"/>
    </row>
    <row r="945" ht="15.75">
      <c r="C945" s="23"/>
    </row>
    <row r="946" ht="15.75">
      <c r="C946" s="23"/>
    </row>
    <row r="947" ht="15.75">
      <c r="C947" s="23"/>
    </row>
    <row r="948" ht="15.75">
      <c r="C948" s="23"/>
    </row>
    <row r="949" ht="15.75">
      <c r="C949" s="23"/>
    </row>
    <row r="950" ht="15.75">
      <c r="C950" s="23"/>
    </row>
    <row r="951" ht="15.75">
      <c r="C951" s="23"/>
    </row>
    <row r="952" ht="15.75">
      <c r="C952" s="23"/>
    </row>
    <row r="953" ht="15.75">
      <c r="C953" s="23"/>
    </row>
    <row r="954" ht="15.75">
      <c r="C954" s="23"/>
    </row>
    <row r="955" ht="15.75">
      <c r="C955" s="23"/>
    </row>
    <row r="956" ht="15.75">
      <c r="C956" s="23"/>
    </row>
    <row r="957" ht="15.75">
      <c r="C957" s="23"/>
    </row>
    <row r="958" ht="15.75">
      <c r="C958" s="23"/>
    </row>
    <row r="959" ht="15.75">
      <c r="C959" s="23"/>
    </row>
    <row r="960" ht="15.75">
      <c r="C960" s="23"/>
    </row>
    <row r="961" ht="15.75">
      <c r="C961" s="23"/>
    </row>
    <row r="962" ht="15.75">
      <c r="C962" s="23"/>
    </row>
    <row r="963" ht="15.75">
      <c r="C963" s="23"/>
    </row>
    <row r="964" ht="15.75">
      <c r="C964" s="23"/>
    </row>
    <row r="965" ht="15.75">
      <c r="C965" s="23"/>
    </row>
    <row r="966" ht="15.75">
      <c r="C966" s="23"/>
    </row>
    <row r="967" ht="15.75">
      <c r="C967" s="23"/>
    </row>
    <row r="968" ht="15.75">
      <c r="C968" s="23"/>
    </row>
    <row r="969" ht="15.75">
      <c r="C969" s="23"/>
    </row>
    <row r="970" ht="15.75">
      <c r="C970" s="23"/>
    </row>
    <row r="971" ht="15.75">
      <c r="C971" s="23"/>
    </row>
    <row r="972" ht="15.75">
      <c r="C972" s="23"/>
    </row>
    <row r="973" ht="15.75">
      <c r="C973" s="23"/>
    </row>
    <row r="974" ht="15.75">
      <c r="C974" s="23"/>
    </row>
    <row r="975" ht="15.75">
      <c r="C975" s="23"/>
    </row>
    <row r="976" ht="15.75">
      <c r="C976" s="23"/>
    </row>
    <row r="977" ht="15.75">
      <c r="C977" s="23"/>
    </row>
    <row r="978" ht="15.75">
      <c r="C978" s="23"/>
    </row>
    <row r="979" ht="15.75">
      <c r="C979" s="23"/>
    </row>
    <row r="980" ht="15.75">
      <c r="C980" s="23"/>
    </row>
    <row r="981" ht="15.75">
      <c r="C981" s="23"/>
    </row>
    <row r="982" ht="15.75">
      <c r="C982" s="23"/>
    </row>
    <row r="983" ht="15.75">
      <c r="C983" s="23"/>
    </row>
    <row r="984" ht="15.75">
      <c r="C984" s="23"/>
    </row>
    <row r="985" ht="15.75">
      <c r="C985" s="23"/>
    </row>
    <row r="986" ht="15.75">
      <c r="C986" s="23"/>
    </row>
    <row r="987" ht="15.75">
      <c r="C987" s="23"/>
    </row>
    <row r="988" ht="15.75">
      <c r="C988" s="23"/>
    </row>
    <row r="989" ht="15.75">
      <c r="C989" s="23"/>
    </row>
    <row r="990" ht="15.75">
      <c r="C990" s="23"/>
    </row>
    <row r="991" ht="15.75">
      <c r="C991" s="23"/>
    </row>
    <row r="992" ht="15.75">
      <c r="C992" s="23"/>
    </row>
    <row r="993" ht="15.75">
      <c r="C993" s="23"/>
    </row>
    <row r="994" ht="15.75">
      <c r="C994" s="23"/>
    </row>
    <row r="995" ht="15.75">
      <c r="C995" s="23"/>
    </row>
    <row r="996" ht="15.75">
      <c r="C996" s="23"/>
    </row>
    <row r="997" ht="15.75">
      <c r="C997" s="23"/>
    </row>
    <row r="998" ht="15.75">
      <c r="C998" s="23"/>
    </row>
    <row r="999" ht="15.75">
      <c r="C999" s="23"/>
    </row>
    <row r="1000" ht="15.75">
      <c r="C1000" s="23"/>
    </row>
    <row r="1001" ht="15.75">
      <c r="C1001" s="23"/>
    </row>
    <row r="1002" ht="15.75">
      <c r="C1002" s="23"/>
    </row>
    <row r="1003" ht="15.75">
      <c r="C1003" s="23"/>
    </row>
    <row r="1004" ht="15.75">
      <c r="C1004" s="23"/>
    </row>
    <row r="1005" ht="15.75">
      <c r="C1005" s="23"/>
    </row>
    <row r="1006" ht="15.75">
      <c r="C1006" s="23"/>
    </row>
    <row r="1007" ht="15.75">
      <c r="C1007" s="23"/>
    </row>
    <row r="1008" ht="15.75">
      <c r="C1008" s="23"/>
    </row>
    <row r="1009" ht="15.75">
      <c r="C1009" s="23"/>
    </row>
    <row r="1010" ht="15.75">
      <c r="C1010" s="23"/>
    </row>
    <row r="1011" ht="15.75">
      <c r="C1011" s="23"/>
    </row>
    <row r="1012" ht="15.75">
      <c r="C1012" s="23"/>
    </row>
    <row r="1013" ht="15.75">
      <c r="C1013" s="23"/>
    </row>
    <row r="1014" ht="15.75">
      <c r="C1014" s="23"/>
    </row>
    <row r="1015" ht="15.75">
      <c r="C1015" s="23"/>
    </row>
    <row r="1016" ht="15.75">
      <c r="C1016" s="23"/>
    </row>
    <row r="1017" ht="15.75">
      <c r="C1017" s="23"/>
    </row>
    <row r="1018" ht="15.75">
      <c r="C1018" s="23"/>
    </row>
    <row r="1019" ht="15.75">
      <c r="C1019" s="23"/>
    </row>
    <row r="1020" ht="15.75">
      <c r="C1020" s="23"/>
    </row>
    <row r="1021" ht="15.75">
      <c r="C1021" s="23"/>
    </row>
    <row r="1022" ht="15.75">
      <c r="C1022" s="23"/>
    </row>
    <row r="1023" ht="15.75">
      <c r="C1023" s="23"/>
    </row>
    <row r="1024" ht="15.75">
      <c r="C1024" s="23"/>
    </row>
    <row r="1025" ht="15.75">
      <c r="C1025" s="23"/>
    </row>
    <row r="1026" ht="15.75">
      <c r="C1026" s="23"/>
    </row>
    <row r="1027" ht="15.75">
      <c r="C1027" s="23"/>
    </row>
    <row r="1028" ht="15.75">
      <c r="C1028" s="23"/>
    </row>
    <row r="1029" ht="15.75">
      <c r="C1029" s="23"/>
    </row>
    <row r="1030" ht="15.75">
      <c r="C1030" s="23"/>
    </row>
    <row r="1031" ht="15.75">
      <c r="C1031" s="23"/>
    </row>
    <row r="1032" ht="15.75">
      <c r="C1032" s="23"/>
    </row>
    <row r="1033" ht="15.75">
      <c r="C1033" s="23"/>
    </row>
    <row r="1034" ht="15.75">
      <c r="C1034" s="23"/>
    </row>
    <row r="1035" ht="15.75">
      <c r="C1035" s="23"/>
    </row>
    <row r="1036" ht="15.75">
      <c r="C1036" s="23"/>
    </row>
    <row r="1037" ht="15.75">
      <c r="C1037" s="23"/>
    </row>
    <row r="1038" ht="15.75">
      <c r="C1038" s="23"/>
    </row>
    <row r="1039" ht="15.75">
      <c r="C1039" s="23"/>
    </row>
    <row r="1040" ht="15.75">
      <c r="C1040" s="23"/>
    </row>
    <row r="1041" ht="15.75">
      <c r="C1041" s="23"/>
    </row>
    <row r="1042" ht="15.75">
      <c r="C1042" s="23"/>
    </row>
    <row r="1043" ht="15.75">
      <c r="C1043" s="23"/>
    </row>
    <row r="1044" ht="15.75">
      <c r="C1044" s="23"/>
    </row>
    <row r="1045" ht="15.75">
      <c r="C1045" s="23"/>
    </row>
    <row r="1046" ht="15.75">
      <c r="C1046" s="23"/>
    </row>
    <row r="1047" ht="15.75">
      <c r="C1047" s="23"/>
    </row>
    <row r="1048" ht="15.75">
      <c r="C1048" s="23"/>
    </row>
    <row r="1049" ht="15.75">
      <c r="C1049" s="23"/>
    </row>
    <row r="1050" ht="15.75">
      <c r="C1050" s="23"/>
    </row>
    <row r="1051" ht="15.75">
      <c r="C1051" s="23"/>
    </row>
    <row r="1052" ht="15.75">
      <c r="C1052" s="23"/>
    </row>
    <row r="1053" ht="15.75">
      <c r="C1053" s="23"/>
    </row>
    <row r="1054" ht="15.75">
      <c r="C1054" s="23"/>
    </row>
    <row r="1055" ht="15.75">
      <c r="C1055" s="23"/>
    </row>
    <row r="1056" ht="15.75">
      <c r="C1056" s="23"/>
    </row>
    <row r="1057" ht="15.75">
      <c r="C1057" s="23"/>
    </row>
    <row r="1058" ht="15.75">
      <c r="C1058" s="23"/>
    </row>
    <row r="1059" ht="15.75">
      <c r="C1059" s="23"/>
    </row>
    <row r="1060" ht="15.75">
      <c r="C1060" s="23"/>
    </row>
    <row r="1061" ht="15.75">
      <c r="C1061" s="23"/>
    </row>
    <row r="1062" ht="15.75">
      <c r="C1062" s="23"/>
    </row>
    <row r="1063" ht="15.75">
      <c r="C1063" s="23"/>
    </row>
    <row r="1064" ht="15.75">
      <c r="C1064" s="23"/>
    </row>
    <row r="1065" ht="15.75">
      <c r="C1065" s="23"/>
    </row>
    <row r="1066" ht="15.75">
      <c r="C1066" s="23"/>
    </row>
    <row r="1067" ht="15.75">
      <c r="C1067" s="23"/>
    </row>
    <row r="1068" ht="15.75">
      <c r="C1068" s="23"/>
    </row>
    <row r="1069" ht="15.75">
      <c r="C1069" s="23"/>
    </row>
    <row r="1070" ht="15.75">
      <c r="C1070" s="23"/>
    </row>
    <row r="1071" ht="15.75">
      <c r="C1071" s="23"/>
    </row>
    <row r="1072" ht="15.75">
      <c r="C1072" s="23"/>
    </row>
    <row r="1073" ht="15.75">
      <c r="C1073" s="23"/>
    </row>
    <row r="1074" ht="15.75">
      <c r="C1074" s="23"/>
    </row>
    <row r="1075" ht="15.75">
      <c r="C1075" s="23"/>
    </row>
    <row r="1076" ht="15.75">
      <c r="C1076" s="23"/>
    </row>
    <row r="1077" ht="15.75">
      <c r="C1077" s="23"/>
    </row>
    <row r="1078" ht="15.75">
      <c r="C1078" s="23"/>
    </row>
    <row r="1079" ht="15.75">
      <c r="C1079" s="23"/>
    </row>
    <row r="1080" ht="15.75">
      <c r="C1080" s="23"/>
    </row>
    <row r="1081" ht="15.75">
      <c r="C1081" s="23"/>
    </row>
    <row r="1082" ht="15.75">
      <c r="C1082" s="23"/>
    </row>
    <row r="1083" ht="15.75">
      <c r="C1083" s="23"/>
    </row>
    <row r="1084" ht="15.75">
      <c r="C1084" s="23"/>
    </row>
    <row r="1085" ht="15.75">
      <c r="C1085" s="23"/>
    </row>
    <row r="1086" ht="15.75">
      <c r="C1086" s="23"/>
    </row>
    <row r="1087" ht="15.75">
      <c r="C1087" s="23"/>
    </row>
    <row r="1088" ht="15.75">
      <c r="C1088" s="23"/>
    </row>
    <row r="1089" ht="15.75">
      <c r="C1089" s="23"/>
    </row>
    <row r="1090" ht="15.75">
      <c r="C1090" s="23"/>
    </row>
    <row r="1091" ht="15.75">
      <c r="C1091" s="23"/>
    </row>
    <row r="1092" ht="15.75">
      <c r="C1092" s="23"/>
    </row>
    <row r="1093" ht="15.75">
      <c r="C1093" s="23"/>
    </row>
    <row r="1094" ht="15.75">
      <c r="C1094" s="23"/>
    </row>
    <row r="1095" ht="15.75">
      <c r="C1095" s="23"/>
    </row>
    <row r="1096" ht="15.75">
      <c r="C1096" s="23"/>
    </row>
    <row r="1097" ht="15.75">
      <c r="C1097" s="23"/>
    </row>
    <row r="1098" ht="15.75">
      <c r="C1098" s="23"/>
    </row>
    <row r="1099" ht="15.75">
      <c r="C1099" s="23"/>
    </row>
    <row r="1100" ht="15.75">
      <c r="C1100" s="23"/>
    </row>
    <row r="1101" ht="15.75">
      <c r="C1101" s="23"/>
    </row>
    <row r="1102" ht="15.75">
      <c r="C1102" s="23"/>
    </row>
    <row r="1103" ht="15.75">
      <c r="C1103" s="23"/>
    </row>
    <row r="1104" ht="15.75">
      <c r="C1104" s="23"/>
    </row>
    <row r="1105" ht="15.75">
      <c r="C1105" s="23"/>
    </row>
    <row r="1106" ht="15.75">
      <c r="C1106" s="23"/>
    </row>
    <row r="1107" ht="15.75">
      <c r="C1107" s="23"/>
    </row>
    <row r="1108" ht="15.75">
      <c r="C1108" s="23"/>
    </row>
    <row r="1109" ht="15.75">
      <c r="C1109" s="23"/>
    </row>
    <row r="1110" ht="15.75">
      <c r="C1110" s="23"/>
    </row>
    <row r="1111" ht="15.75">
      <c r="C1111" s="23"/>
    </row>
    <row r="1112" ht="15.75">
      <c r="C1112" s="23"/>
    </row>
    <row r="1113" ht="15.75">
      <c r="C1113" s="23"/>
    </row>
    <row r="1114" ht="15.75">
      <c r="C1114" s="23"/>
    </row>
    <row r="1115" ht="15.75">
      <c r="C1115" s="23"/>
    </row>
    <row r="1116" ht="15.75">
      <c r="C1116" s="23"/>
    </row>
    <row r="1117" ht="15.75">
      <c r="C1117" s="23"/>
    </row>
    <row r="1118" ht="15.75">
      <c r="C1118" s="23"/>
    </row>
    <row r="1119" ht="15.75">
      <c r="C1119" s="23"/>
    </row>
    <row r="1120" ht="15.75">
      <c r="C1120" s="23"/>
    </row>
    <row r="1121" ht="15.75">
      <c r="C1121" s="23"/>
    </row>
    <row r="1122" ht="15.75">
      <c r="C1122" s="23"/>
    </row>
    <row r="1123" ht="15.75">
      <c r="C1123" s="23"/>
    </row>
    <row r="1124" ht="15.75">
      <c r="C1124" s="23"/>
    </row>
    <row r="1125" ht="15.75">
      <c r="C1125" s="23"/>
    </row>
    <row r="1126" ht="15.75">
      <c r="C1126" s="23"/>
    </row>
    <row r="1127" ht="15.75">
      <c r="C1127" s="23"/>
    </row>
    <row r="1128" ht="15.75">
      <c r="C1128" s="23"/>
    </row>
    <row r="1129" ht="15.75">
      <c r="C1129" s="23"/>
    </row>
    <row r="1130" ht="15.75">
      <c r="C1130" s="23"/>
    </row>
    <row r="1131" ht="15.75">
      <c r="C1131" s="23"/>
    </row>
    <row r="1132" ht="15.75">
      <c r="C1132" s="23"/>
    </row>
    <row r="1133" ht="15.75">
      <c r="C1133" s="23"/>
    </row>
    <row r="1134" ht="15.75">
      <c r="C1134" s="23"/>
    </row>
    <row r="1135" ht="15.75">
      <c r="C1135" s="23"/>
    </row>
    <row r="1136" ht="15.75">
      <c r="C1136" s="23"/>
    </row>
    <row r="1137" ht="15.75">
      <c r="C1137" s="23"/>
    </row>
    <row r="1138" ht="15.75">
      <c r="C1138" s="23"/>
    </row>
    <row r="1139" ht="15.75">
      <c r="C1139" s="23"/>
    </row>
    <row r="1140" ht="15.75">
      <c r="C1140" s="23"/>
    </row>
    <row r="1141" ht="15.75">
      <c r="C1141" s="23"/>
    </row>
    <row r="1142" ht="15.75">
      <c r="C1142" s="23"/>
    </row>
    <row r="1143" ht="15.75">
      <c r="C1143" s="23"/>
    </row>
    <row r="1144" ht="15.75">
      <c r="C1144" s="23"/>
    </row>
    <row r="1145" ht="15.75">
      <c r="C1145" s="23"/>
    </row>
    <row r="1146" ht="15.75">
      <c r="C1146" s="23"/>
    </row>
    <row r="1147" ht="15.75">
      <c r="C1147" s="23"/>
    </row>
    <row r="1148" ht="15.75">
      <c r="C1148" s="23"/>
    </row>
    <row r="1149" ht="15.75">
      <c r="C1149" s="23"/>
    </row>
    <row r="1150" ht="15.75">
      <c r="C1150" s="23"/>
    </row>
    <row r="1151" ht="15.75">
      <c r="C1151" s="23"/>
    </row>
    <row r="1152" ht="15.75">
      <c r="C1152" s="23"/>
    </row>
    <row r="1153" ht="15.75">
      <c r="C1153" s="23"/>
    </row>
    <row r="1154" ht="15.75">
      <c r="C1154" s="23"/>
    </row>
    <row r="1155" ht="15.75">
      <c r="C1155" s="23"/>
    </row>
    <row r="1156" ht="15.75">
      <c r="C1156" s="23"/>
    </row>
    <row r="1157" ht="15.75">
      <c r="C1157" s="23"/>
    </row>
    <row r="1158" ht="15.75">
      <c r="C1158" s="23"/>
    </row>
    <row r="1159" ht="15.75">
      <c r="C1159" s="23"/>
    </row>
    <row r="1160" ht="15.75">
      <c r="C1160" s="23"/>
    </row>
    <row r="1161" ht="15.75">
      <c r="C1161" s="23"/>
    </row>
    <row r="1162" ht="15.75">
      <c r="C1162" s="23"/>
    </row>
    <row r="1163" ht="15.75">
      <c r="C1163" s="23"/>
    </row>
    <row r="1164" ht="15.75">
      <c r="C1164" s="23"/>
    </row>
    <row r="1165" ht="15.75">
      <c r="C1165" s="23"/>
    </row>
    <row r="1166" ht="15.75">
      <c r="C1166" s="23"/>
    </row>
    <row r="1167" ht="15.75">
      <c r="C1167" s="23"/>
    </row>
    <row r="1168" ht="15.75">
      <c r="C1168" s="23"/>
    </row>
    <row r="1169" ht="15.75">
      <c r="C1169" s="23"/>
    </row>
    <row r="1170" ht="15.75">
      <c r="C1170" s="23"/>
    </row>
    <row r="1171" ht="15.75">
      <c r="C1171" s="23"/>
    </row>
    <row r="1172" ht="15.75">
      <c r="C1172" s="23"/>
    </row>
    <row r="1173" ht="15.75">
      <c r="C1173" s="23"/>
    </row>
    <row r="1174" ht="15.75">
      <c r="C1174" s="23"/>
    </row>
    <row r="1175" ht="15.75">
      <c r="C1175" s="23"/>
    </row>
    <row r="1176" ht="15.75">
      <c r="C1176" s="23"/>
    </row>
    <row r="1177" ht="15.75">
      <c r="C1177" s="23"/>
    </row>
    <row r="1178" ht="15.75">
      <c r="C1178" s="23"/>
    </row>
    <row r="1179" ht="15.75">
      <c r="C1179" s="23"/>
    </row>
    <row r="1180" ht="15.75">
      <c r="C1180" s="23"/>
    </row>
    <row r="1181" ht="15.75">
      <c r="C1181" s="23"/>
    </row>
    <row r="1182" ht="15.75">
      <c r="C1182" s="23"/>
    </row>
    <row r="1183" ht="15.75">
      <c r="C1183" s="23"/>
    </row>
    <row r="1184" ht="15.75">
      <c r="C1184" s="23"/>
    </row>
    <row r="1185" ht="15.75">
      <c r="C1185" s="23"/>
    </row>
    <row r="1186" ht="15.75">
      <c r="C1186" s="23"/>
    </row>
    <row r="1187" ht="15.75">
      <c r="C1187" s="23"/>
    </row>
    <row r="1188" ht="15.75">
      <c r="C1188" s="23"/>
    </row>
    <row r="1189" ht="15.75">
      <c r="C1189" s="23"/>
    </row>
    <row r="1190" ht="15.75">
      <c r="C1190" s="23"/>
    </row>
    <row r="1191" ht="15.75">
      <c r="C1191" s="23"/>
    </row>
    <row r="1192" ht="15.75">
      <c r="C1192" s="23"/>
    </row>
    <row r="1193" ht="15.75">
      <c r="C1193" s="23"/>
    </row>
    <row r="1194" ht="15.75">
      <c r="C1194" s="23"/>
    </row>
    <row r="1195" ht="15.75">
      <c r="C1195" s="23"/>
    </row>
    <row r="1196" ht="15.75">
      <c r="C1196" s="23"/>
    </row>
    <row r="1197" ht="15.75">
      <c r="C1197" s="23"/>
    </row>
    <row r="1198" ht="15.75">
      <c r="C1198" s="23"/>
    </row>
    <row r="1199" ht="15.75">
      <c r="C1199" s="23"/>
    </row>
    <row r="1200" ht="15.75">
      <c r="C1200" s="23"/>
    </row>
    <row r="1201" ht="15.75">
      <c r="C1201" s="23"/>
    </row>
    <row r="1202" ht="15.75">
      <c r="C1202" s="23"/>
    </row>
    <row r="1203" ht="15.75">
      <c r="C1203" s="23"/>
    </row>
    <row r="1204" ht="15.75">
      <c r="C1204" s="23"/>
    </row>
    <row r="1205" ht="15.75">
      <c r="C1205" s="23"/>
    </row>
    <row r="1206" ht="15.75">
      <c r="C1206" s="23"/>
    </row>
    <row r="1207" ht="15.75">
      <c r="C1207" s="23"/>
    </row>
    <row r="1208" ht="15.75">
      <c r="C1208" s="23"/>
    </row>
    <row r="1209" ht="15.75">
      <c r="C1209" s="23"/>
    </row>
    <row r="1210" ht="15.75">
      <c r="C1210" s="23"/>
    </row>
    <row r="1211" ht="15.75">
      <c r="C1211" s="23"/>
    </row>
    <row r="1212" ht="15.75">
      <c r="C1212" s="23"/>
    </row>
    <row r="1213" ht="15.75">
      <c r="C1213" s="23"/>
    </row>
    <row r="1214" ht="15.75">
      <c r="C1214" s="23"/>
    </row>
    <row r="1215" ht="15.75">
      <c r="C1215" s="23"/>
    </row>
    <row r="1216" ht="15.75">
      <c r="C1216" s="23"/>
    </row>
    <row r="1217" ht="15.75">
      <c r="C1217" s="23"/>
    </row>
    <row r="1218" ht="15.75">
      <c r="C1218" s="23"/>
    </row>
    <row r="1219" ht="15.75">
      <c r="C1219" s="23"/>
    </row>
    <row r="1220" ht="15.75">
      <c r="C1220" s="23"/>
    </row>
    <row r="1221" ht="15.75">
      <c r="C1221" s="23"/>
    </row>
    <row r="1222" ht="15.75">
      <c r="C1222" s="23"/>
    </row>
    <row r="1223" ht="15.75">
      <c r="C1223" s="23"/>
    </row>
    <row r="1224" ht="15.75">
      <c r="C1224" s="23"/>
    </row>
    <row r="1225" ht="15.75">
      <c r="C1225" s="23"/>
    </row>
    <row r="1226" ht="15.75">
      <c r="C1226" s="23"/>
    </row>
    <row r="1227" ht="15.75">
      <c r="C1227" s="23"/>
    </row>
    <row r="1228" ht="15.75">
      <c r="C1228" s="23"/>
    </row>
    <row r="1229" ht="15.75">
      <c r="C1229" s="23"/>
    </row>
    <row r="1230" ht="15.75">
      <c r="C1230" s="23"/>
    </row>
    <row r="1231" ht="15.75">
      <c r="C1231" s="23"/>
    </row>
    <row r="1232" ht="15.75">
      <c r="C1232" s="23"/>
    </row>
    <row r="1233" ht="15.75">
      <c r="C1233" s="23"/>
    </row>
    <row r="1234" ht="15.75">
      <c r="C1234" s="23"/>
    </row>
    <row r="1235" ht="15.75">
      <c r="C1235" s="23"/>
    </row>
    <row r="1236" ht="15.75">
      <c r="C1236" s="23"/>
    </row>
    <row r="1237" ht="15.75">
      <c r="C1237" s="23"/>
    </row>
    <row r="1238" ht="15.75">
      <c r="C1238" s="23"/>
    </row>
    <row r="1239" ht="15.75">
      <c r="C1239" s="23"/>
    </row>
    <row r="1240" ht="15.75">
      <c r="C1240" s="23"/>
    </row>
    <row r="1241" ht="15.75">
      <c r="C1241" s="23"/>
    </row>
    <row r="1242" ht="15.75">
      <c r="C1242" s="23"/>
    </row>
    <row r="1243" ht="15.75">
      <c r="C1243" s="23"/>
    </row>
    <row r="1244" ht="15.75">
      <c r="C1244" s="23"/>
    </row>
    <row r="1245" ht="15.75">
      <c r="C1245" s="23"/>
    </row>
    <row r="1246" ht="15.75">
      <c r="C1246" s="23"/>
    </row>
    <row r="1247" ht="15.75">
      <c r="C1247" s="23"/>
    </row>
    <row r="1248" ht="15.75">
      <c r="C1248" s="23"/>
    </row>
    <row r="1249" ht="15.75">
      <c r="C1249" s="23"/>
    </row>
    <row r="1250" ht="15.75">
      <c r="C1250" s="23"/>
    </row>
    <row r="1251" ht="15.75">
      <c r="C1251" s="23"/>
    </row>
    <row r="1252" ht="15.75">
      <c r="C1252" s="23"/>
    </row>
    <row r="1253" ht="15.75">
      <c r="C1253" s="23"/>
    </row>
    <row r="1254" ht="15.75">
      <c r="C1254" s="23"/>
    </row>
    <row r="1255" ht="15.75">
      <c r="C1255" s="23"/>
    </row>
    <row r="1256" ht="15.75">
      <c r="C1256" s="23"/>
    </row>
    <row r="1257" ht="15.75">
      <c r="C1257" s="23"/>
    </row>
    <row r="1258" ht="15.75">
      <c r="C1258" s="23"/>
    </row>
    <row r="1259" ht="15.75">
      <c r="C1259" s="23"/>
    </row>
    <row r="1260" ht="15.75">
      <c r="C1260" s="23"/>
    </row>
    <row r="1261" ht="15.75">
      <c r="C1261" s="23"/>
    </row>
    <row r="1262" ht="15.75">
      <c r="C1262" s="23"/>
    </row>
    <row r="1263" ht="15.75">
      <c r="C1263" s="23"/>
    </row>
    <row r="1264" ht="15.75">
      <c r="C1264" s="23"/>
    </row>
    <row r="1265" ht="15.75">
      <c r="C1265" s="23"/>
    </row>
    <row r="1266" ht="15.75">
      <c r="C1266" s="23"/>
    </row>
    <row r="1267" ht="15.75">
      <c r="C1267" s="23"/>
    </row>
    <row r="1268" ht="15.75">
      <c r="C1268" s="23"/>
    </row>
    <row r="1269" ht="15.75">
      <c r="C1269" s="23"/>
    </row>
    <row r="1270" ht="15.75">
      <c r="C1270" s="23"/>
    </row>
    <row r="1271" ht="15.75">
      <c r="C1271" s="23"/>
    </row>
    <row r="1272" ht="15.75">
      <c r="C1272" s="23"/>
    </row>
    <row r="1273" ht="15.75">
      <c r="C1273" s="23"/>
    </row>
    <row r="1274" ht="15.75">
      <c r="C1274" s="23"/>
    </row>
    <row r="1275" ht="15.75">
      <c r="C1275" s="23"/>
    </row>
    <row r="1276" ht="15.75">
      <c r="C1276" s="23"/>
    </row>
    <row r="1277" ht="15.75">
      <c r="C1277" s="23"/>
    </row>
    <row r="1278" ht="15.75">
      <c r="C1278" s="23"/>
    </row>
    <row r="1279" ht="15.75">
      <c r="C1279" s="23"/>
    </row>
    <row r="1280" ht="15.75">
      <c r="C1280" s="23"/>
    </row>
    <row r="1281" ht="15.75">
      <c r="C1281" s="23"/>
    </row>
    <row r="1282" ht="15.75">
      <c r="C1282" s="23"/>
    </row>
    <row r="1283" ht="15.75">
      <c r="C1283" s="23"/>
    </row>
    <row r="1284" ht="15.75">
      <c r="C1284" s="23"/>
    </row>
    <row r="1285" ht="15.75">
      <c r="C1285" s="23"/>
    </row>
    <row r="1286" ht="15.75">
      <c r="C1286" s="23"/>
    </row>
    <row r="1287" ht="15.75">
      <c r="C1287" s="23"/>
    </row>
    <row r="1288" ht="15.75">
      <c r="C1288" s="23"/>
    </row>
    <row r="1289" ht="15.75">
      <c r="C1289" s="23"/>
    </row>
    <row r="1290" ht="15.75">
      <c r="C1290" s="23"/>
    </row>
    <row r="1291" ht="15.75">
      <c r="C1291" s="23"/>
    </row>
    <row r="1292" ht="15.75">
      <c r="C1292" s="23"/>
    </row>
    <row r="1293" ht="15.75">
      <c r="C1293" s="23"/>
    </row>
    <row r="1294" ht="15.75">
      <c r="C1294" s="23"/>
    </row>
    <row r="1295" ht="15.75">
      <c r="C1295" s="23"/>
    </row>
    <row r="1296" ht="15.75">
      <c r="C1296" s="23"/>
    </row>
    <row r="1297" ht="15.75">
      <c r="C1297" s="23"/>
    </row>
    <row r="1298" ht="15.75">
      <c r="C1298" s="23"/>
    </row>
    <row r="1299" ht="15.75">
      <c r="C1299" s="23"/>
    </row>
    <row r="1300" ht="15.75">
      <c r="C1300" s="23"/>
    </row>
    <row r="1301" ht="15.75">
      <c r="C1301" s="23"/>
    </row>
    <row r="1302" ht="15.75">
      <c r="C1302" s="23"/>
    </row>
    <row r="1303" ht="15.75">
      <c r="C1303" s="23"/>
    </row>
    <row r="1304" ht="15.75">
      <c r="C1304" s="23"/>
    </row>
    <row r="1305" ht="15.75">
      <c r="C1305" s="23"/>
    </row>
    <row r="1306" ht="15.75">
      <c r="C1306" s="23"/>
    </row>
    <row r="1307" ht="15.75">
      <c r="C1307" s="23"/>
    </row>
    <row r="1308" ht="15.75">
      <c r="C1308" s="23"/>
    </row>
    <row r="1309" ht="15.75">
      <c r="C1309" s="23"/>
    </row>
    <row r="1310" ht="15.75">
      <c r="C1310" s="23"/>
    </row>
    <row r="1311" ht="15.75">
      <c r="C1311" s="23"/>
    </row>
    <row r="1312" ht="15.75">
      <c r="C1312" s="23"/>
    </row>
    <row r="1313" ht="15.75">
      <c r="C1313" s="23"/>
    </row>
    <row r="1314" ht="15.75">
      <c r="C1314" s="23"/>
    </row>
    <row r="1315" ht="15.75">
      <c r="C1315" s="23"/>
    </row>
    <row r="1316" ht="15.75">
      <c r="C1316" s="23"/>
    </row>
    <row r="1317" ht="15.75">
      <c r="C1317" s="23"/>
    </row>
    <row r="1318" ht="15.75">
      <c r="C1318" s="23"/>
    </row>
    <row r="1319" ht="15.75">
      <c r="C1319" s="23"/>
    </row>
    <row r="1320" ht="15.75">
      <c r="C1320" s="23"/>
    </row>
    <row r="1321" ht="15.75">
      <c r="C1321" s="23"/>
    </row>
    <row r="1322" ht="15.75">
      <c r="C1322" s="23"/>
    </row>
    <row r="1323" ht="15.75">
      <c r="C1323" s="23"/>
    </row>
    <row r="1324" ht="15.75">
      <c r="C1324" s="23"/>
    </row>
    <row r="1325" ht="15.75">
      <c r="C1325" s="23"/>
    </row>
    <row r="1326" ht="15.75">
      <c r="C1326" s="23"/>
    </row>
    <row r="1327" ht="15.75">
      <c r="C1327" s="23"/>
    </row>
    <row r="1328" ht="15.75">
      <c r="C1328" s="23"/>
    </row>
    <row r="1329" ht="15.75">
      <c r="C1329" s="23"/>
    </row>
    <row r="1330" ht="15.75">
      <c r="C1330" s="23"/>
    </row>
    <row r="1331" ht="15.75">
      <c r="C1331" s="23"/>
    </row>
    <row r="1332" ht="15.75">
      <c r="C1332" s="23"/>
    </row>
    <row r="1333" ht="15.75">
      <c r="C1333" s="23"/>
    </row>
    <row r="1334" ht="15.75">
      <c r="C1334" s="23"/>
    </row>
    <row r="1335" ht="15.75">
      <c r="C1335" s="23"/>
    </row>
    <row r="1336" ht="15.75">
      <c r="C1336" s="23"/>
    </row>
    <row r="1337" ht="15.75">
      <c r="C1337" s="23"/>
    </row>
    <row r="1338" ht="15.75">
      <c r="C1338" s="23"/>
    </row>
    <row r="1339" ht="15.75">
      <c r="C1339" s="23"/>
    </row>
    <row r="1340" ht="15.75">
      <c r="C1340" s="23"/>
    </row>
    <row r="1341" ht="15.75">
      <c r="C1341" s="23"/>
    </row>
    <row r="1342" ht="15.75">
      <c r="C1342" s="23"/>
    </row>
    <row r="1343" ht="15.75">
      <c r="C1343" s="23"/>
    </row>
    <row r="1344" ht="15.75">
      <c r="C1344" s="23"/>
    </row>
    <row r="1345" ht="15.75">
      <c r="C1345" s="23"/>
    </row>
    <row r="1346" ht="15.75">
      <c r="C1346" s="23"/>
    </row>
    <row r="1347" ht="15.75">
      <c r="C1347" s="23"/>
    </row>
    <row r="1348" ht="15.75">
      <c r="C1348" s="23"/>
    </row>
    <row r="1349" ht="15.75">
      <c r="C1349" s="23"/>
    </row>
    <row r="1350" ht="15.75">
      <c r="C1350" s="23"/>
    </row>
    <row r="1351" ht="15.75">
      <c r="C1351" s="23"/>
    </row>
    <row r="1352" ht="15.75">
      <c r="C1352" s="23"/>
    </row>
    <row r="1353" ht="15.75">
      <c r="C1353" s="23"/>
    </row>
    <row r="1354" ht="15.75">
      <c r="C1354" s="23"/>
    </row>
    <row r="1355" ht="15.75">
      <c r="C1355" s="23"/>
    </row>
    <row r="1356" ht="15.75">
      <c r="C1356" s="23"/>
    </row>
    <row r="1357" ht="15.75">
      <c r="C1357" s="23"/>
    </row>
    <row r="1358" ht="15.75">
      <c r="C1358" s="23"/>
    </row>
    <row r="1359" ht="15.75">
      <c r="C1359" s="23"/>
    </row>
    <row r="1360" ht="15.75">
      <c r="C1360" s="23"/>
    </row>
    <row r="1361" ht="15.75">
      <c r="C1361" s="23"/>
    </row>
    <row r="1362" ht="15.75">
      <c r="C1362" s="23"/>
    </row>
    <row r="1363" ht="15.75">
      <c r="C1363" s="23"/>
    </row>
    <row r="1364" ht="15.75">
      <c r="C1364" s="23"/>
    </row>
    <row r="1365" ht="15.75">
      <c r="C1365" s="23"/>
    </row>
    <row r="1366" ht="15.75">
      <c r="C1366" s="23"/>
    </row>
    <row r="1367" ht="15.75">
      <c r="C1367" s="23"/>
    </row>
    <row r="1368" ht="15.75">
      <c r="C1368" s="23"/>
    </row>
    <row r="1369" ht="15.75">
      <c r="C1369" s="23"/>
    </row>
    <row r="1370" ht="15.75">
      <c r="C1370" s="23"/>
    </row>
    <row r="1371" ht="15.75">
      <c r="C1371" s="23"/>
    </row>
    <row r="1372" ht="15.75">
      <c r="C1372" s="23"/>
    </row>
    <row r="1373" ht="15.75">
      <c r="C1373" s="23"/>
    </row>
    <row r="1374" ht="15.75">
      <c r="C1374" s="23"/>
    </row>
    <row r="1375" ht="15.75">
      <c r="C1375" s="23"/>
    </row>
    <row r="1376" ht="15.75">
      <c r="C1376" s="23"/>
    </row>
    <row r="1377" ht="15.75">
      <c r="C1377" s="23"/>
    </row>
    <row r="1378" ht="15.75">
      <c r="C1378" s="23"/>
    </row>
    <row r="1379" ht="15.75">
      <c r="C1379" s="23"/>
    </row>
    <row r="1380" ht="15.75">
      <c r="C1380" s="23"/>
    </row>
    <row r="1381" ht="15.75">
      <c r="C1381" s="23"/>
    </row>
    <row r="1382" ht="15.75">
      <c r="C1382" s="23"/>
    </row>
    <row r="1383" ht="15.75">
      <c r="C1383" s="23"/>
    </row>
    <row r="1384" ht="15.75">
      <c r="C1384" s="23"/>
    </row>
    <row r="1385" ht="15.75">
      <c r="C1385" s="23"/>
    </row>
    <row r="1386" ht="15.75">
      <c r="C1386" s="23"/>
    </row>
    <row r="1387" ht="15.75">
      <c r="C1387" s="23"/>
    </row>
    <row r="1388" ht="15.75">
      <c r="C1388" s="23"/>
    </row>
    <row r="1389" ht="15.75">
      <c r="C1389" s="23"/>
    </row>
    <row r="1390" ht="15.75">
      <c r="C1390" s="23"/>
    </row>
    <row r="1391" ht="15.75">
      <c r="C1391" s="23"/>
    </row>
    <row r="1392" ht="15.75">
      <c r="C1392" s="23"/>
    </row>
    <row r="1393" ht="15.75">
      <c r="C1393" s="23"/>
    </row>
    <row r="1394" ht="15.75">
      <c r="C1394" s="23"/>
    </row>
    <row r="1395" ht="15.75">
      <c r="C1395" s="23"/>
    </row>
    <row r="1396" ht="15.75">
      <c r="C1396" s="23"/>
    </row>
    <row r="1397" ht="15.75">
      <c r="C1397" s="23"/>
    </row>
    <row r="1398" ht="15.75">
      <c r="C1398" s="23"/>
    </row>
    <row r="1399" ht="15.75">
      <c r="C1399" s="23"/>
    </row>
    <row r="1400" ht="15.75">
      <c r="C1400" s="23"/>
    </row>
    <row r="1401" ht="15.75">
      <c r="C1401" s="23"/>
    </row>
    <row r="1402" ht="15.75">
      <c r="C1402" s="23"/>
    </row>
    <row r="1403" ht="15.75">
      <c r="C1403" s="23"/>
    </row>
    <row r="1404" ht="15.75">
      <c r="C1404" s="23"/>
    </row>
    <row r="1405" ht="15.75">
      <c r="C1405" s="23"/>
    </row>
    <row r="1406" ht="15.75">
      <c r="C1406" s="23"/>
    </row>
    <row r="1407" ht="15.75">
      <c r="C1407" s="23"/>
    </row>
    <row r="1408" ht="15.75">
      <c r="C1408" s="23"/>
    </row>
    <row r="1409" ht="15.75">
      <c r="C1409" s="23"/>
    </row>
    <row r="1410" ht="15.75">
      <c r="C1410" s="23"/>
    </row>
    <row r="1411" ht="15.75">
      <c r="C1411" s="23"/>
    </row>
    <row r="1412" ht="15.75">
      <c r="C1412" s="23"/>
    </row>
    <row r="1413" ht="15.75">
      <c r="C1413" s="23"/>
    </row>
    <row r="1414" ht="15.75">
      <c r="C1414" s="23"/>
    </row>
    <row r="1415" ht="15.75">
      <c r="C1415" s="23"/>
    </row>
    <row r="1416" ht="15.75">
      <c r="C1416" s="23"/>
    </row>
    <row r="1417" ht="15.75">
      <c r="C1417" s="23"/>
    </row>
    <row r="1418" ht="15.75">
      <c r="C1418" s="23"/>
    </row>
    <row r="1419" ht="15.75">
      <c r="C1419" s="23"/>
    </row>
    <row r="1420" ht="15.75">
      <c r="C1420" s="23"/>
    </row>
    <row r="1421" ht="15.75">
      <c r="C1421" s="23"/>
    </row>
    <row r="1422" ht="15.75">
      <c r="C1422" s="23"/>
    </row>
    <row r="1423" ht="15.75">
      <c r="C1423" s="23"/>
    </row>
    <row r="1424" ht="15.75">
      <c r="C1424" s="23"/>
    </row>
    <row r="1425" ht="15.75">
      <c r="C1425" s="23"/>
    </row>
    <row r="1426" ht="15.75">
      <c r="C1426" s="23"/>
    </row>
    <row r="1427" ht="15.75">
      <c r="C1427" s="23"/>
    </row>
    <row r="1428" ht="15.75">
      <c r="C1428" s="23"/>
    </row>
    <row r="1429" ht="15.75">
      <c r="C1429" s="23"/>
    </row>
    <row r="1430" ht="15.75">
      <c r="C1430" s="23"/>
    </row>
    <row r="1431" ht="15.75">
      <c r="C1431" s="23"/>
    </row>
    <row r="1432" ht="15.75">
      <c r="C1432" s="23"/>
    </row>
    <row r="1433" ht="15.75">
      <c r="C1433" s="23"/>
    </row>
    <row r="1434" ht="15.75">
      <c r="C1434" s="23"/>
    </row>
    <row r="1435" ht="15.75">
      <c r="C1435" s="23"/>
    </row>
    <row r="1436" ht="15.75">
      <c r="C1436" s="23"/>
    </row>
    <row r="1437" ht="15.75">
      <c r="C1437" s="23"/>
    </row>
    <row r="1438" ht="15.75">
      <c r="C1438" s="23"/>
    </row>
    <row r="1439" ht="15.75">
      <c r="C1439" s="23"/>
    </row>
    <row r="1440" ht="15.75">
      <c r="C1440" s="23"/>
    </row>
    <row r="1441" ht="15.75">
      <c r="C1441" s="23"/>
    </row>
    <row r="1442" ht="15.75">
      <c r="C1442" s="23"/>
    </row>
    <row r="1443" ht="15.75">
      <c r="C1443" s="23"/>
    </row>
    <row r="1444" ht="15.75">
      <c r="C1444" s="23"/>
    </row>
    <row r="1445" ht="15.75">
      <c r="C1445" s="23"/>
    </row>
    <row r="1446" ht="15.75">
      <c r="C1446" s="23"/>
    </row>
    <row r="1447" ht="15.75">
      <c r="C1447" s="23"/>
    </row>
    <row r="1448" ht="15.75">
      <c r="C1448" s="23"/>
    </row>
    <row r="1449" ht="15.75">
      <c r="C1449" s="23"/>
    </row>
    <row r="1450" ht="15.75">
      <c r="C1450" s="23"/>
    </row>
    <row r="1451" ht="15.75">
      <c r="C1451" s="23"/>
    </row>
    <row r="1452" ht="15.75">
      <c r="C1452" s="23"/>
    </row>
    <row r="1453" ht="15.75">
      <c r="C1453" s="23"/>
    </row>
    <row r="1454" ht="15.75">
      <c r="C1454" s="23"/>
    </row>
    <row r="1455" ht="15.75">
      <c r="C1455" s="23"/>
    </row>
    <row r="1456" ht="15.75">
      <c r="C1456" s="23"/>
    </row>
    <row r="1457" ht="15.75">
      <c r="C1457" s="23"/>
    </row>
    <row r="1458" ht="15.75">
      <c r="C1458" s="23"/>
    </row>
    <row r="1459" ht="15.75">
      <c r="C1459" s="23"/>
    </row>
    <row r="1460" ht="15.75">
      <c r="C1460" s="23"/>
    </row>
    <row r="1461" ht="15.75">
      <c r="C1461" s="23"/>
    </row>
    <row r="1462" ht="15.75">
      <c r="C1462" s="23"/>
    </row>
    <row r="1463" ht="15.75">
      <c r="C1463" s="23"/>
    </row>
    <row r="1464" ht="15.75">
      <c r="C1464" s="23"/>
    </row>
    <row r="1465" ht="15.75">
      <c r="C1465" s="23"/>
    </row>
    <row r="1466" ht="15.75">
      <c r="C1466" s="23"/>
    </row>
    <row r="1467" ht="15.75">
      <c r="C1467" s="23"/>
    </row>
    <row r="1468" ht="15.75">
      <c r="C1468" s="23"/>
    </row>
    <row r="1469" ht="15.75">
      <c r="C1469" s="23"/>
    </row>
    <row r="1470" ht="15.75">
      <c r="C1470" s="23"/>
    </row>
    <row r="1471" ht="15.75">
      <c r="C1471" s="23"/>
    </row>
    <row r="1472" ht="15.75">
      <c r="C1472" s="23"/>
    </row>
    <row r="1473" ht="15.75">
      <c r="C1473" s="23"/>
    </row>
    <row r="1474" ht="15.75">
      <c r="C1474" s="23"/>
    </row>
    <row r="1475" ht="15.75">
      <c r="C1475" s="23"/>
    </row>
    <row r="1476" ht="15.75">
      <c r="C1476" s="23"/>
    </row>
    <row r="1477" ht="15.75">
      <c r="C1477" s="23"/>
    </row>
    <row r="1478" ht="15.75">
      <c r="C1478" s="23"/>
    </row>
    <row r="1479" ht="15.75">
      <c r="C1479" s="23"/>
    </row>
    <row r="1480" ht="15.75">
      <c r="C1480" s="23"/>
    </row>
    <row r="1481" ht="15.75">
      <c r="C1481" s="23"/>
    </row>
    <row r="1482" ht="15.75">
      <c r="C1482" s="23"/>
    </row>
    <row r="1483" ht="15.75">
      <c r="C1483" s="23"/>
    </row>
    <row r="1484" ht="15.75">
      <c r="C1484" s="23"/>
    </row>
    <row r="1485" ht="15.75">
      <c r="C1485" s="23"/>
    </row>
    <row r="1486" ht="15.75">
      <c r="C1486" s="23"/>
    </row>
    <row r="1487" ht="15.75">
      <c r="C1487" s="23"/>
    </row>
    <row r="1488" ht="15.75">
      <c r="C1488" s="23"/>
    </row>
    <row r="1489" ht="15.75">
      <c r="C1489" s="23"/>
    </row>
    <row r="1490" ht="15.75">
      <c r="C1490" s="23"/>
    </row>
    <row r="1491" ht="15.75">
      <c r="C1491" s="23"/>
    </row>
    <row r="1492" ht="15.75">
      <c r="C1492" s="23"/>
    </row>
    <row r="1493" ht="15.75">
      <c r="C1493" s="23"/>
    </row>
    <row r="1494" ht="15.75">
      <c r="C1494" s="23"/>
    </row>
    <row r="1495" ht="15.75">
      <c r="C1495" s="23"/>
    </row>
    <row r="1496" ht="15.75">
      <c r="C1496" s="23"/>
    </row>
    <row r="1497" ht="15.75">
      <c r="C1497" s="23"/>
    </row>
    <row r="1498" ht="15.75">
      <c r="C1498" s="23"/>
    </row>
    <row r="1499" ht="15.75">
      <c r="C1499" s="23"/>
    </row>
    <row r="1500" ht="15.75">
      <c r="C1500" s="23"/>
    </row>
    <row r="1501" ht="15.75">
      <c r="C1501" s="23"/>
    </row>
    <row r="1502" ht="15.75">
      <c r="C1502" s="23"/>
    </row>
    <row r="1503" ht="15.75">
      <c r="C1503" s="23"/>
    </row>
    <row r="1504" ht="15.75">
      <c r="C1504" s="23"/>
    </row>
    <row r="1505" ht="15.75">
      <c r="C1505" s="23"/>
    </row>
    <row r="1506" ht="15.75">
      <c r="C1506" s="23"/>
    </row>
    <row r="1507" ht="15.75">
      <c r="C1507" s="23"/>
    </row>
    <row r="1508" ht="15.75">
      <c r="C1508" s="23"/>
    </row>
    <row r="1509" ht="15.75">
      <c r="C1509" s="23"/>
    </row>
    <row r="1510" ht="15.75">
      <c r="C1510" s="23"/>
    </row>
    <row r="1511" ht="15.75">
      <c r="C1511" s="23"/>
    </row>
    <row r="1512" ht="15.75">
      <c r="C1512" s="23"/>
    </row>
    <row r="1513" ht="15.75">
      <c r="C1513" s="23"/>
    </row>
    <row r="1514" ht="15.75">
      <c r="C1514" s="23"/>
    </row>
    <row r="1515" ht="15.75">
      <c r="C1515" s="23"/>
    </row>
    <row r="1516" ht="15.75">
      <c r="C1516" s="23"/>
    </row>
    <row r="1517" ht="15.75">
      <c r="C1517" s="23"/>
    </row>
    <row r="1518" ht="15.75">
      <c r="C1518" s="23"/>
    </row>
    <row r="1519" ht="15.75">
      <c r="C1519" s="23"/>
    </row>
    <row r="1520" ht="15.75">
      <c r="C1520" s="23"/>
    </row>
    <row r="1521" ht="15.75">
      <c r="C1521" s="23"/>
    </row>
    <row r="1522" ht="15.75">
      <c r="C1522" s="23"/>
    </row>
    <row r="1523" ht="15.75">
      <c r="C1523" s="23"/>
    </row>
    <row r="1524" ht="15.75">
      <c r="C1524" s="23"/>
    </row>
    <row r="1525" ht="15.75">
      <c r="C1525" s="23"/>
    </row>
    <row r="1526" ht="15.75">
      <c r="C1526" s="23"/>
    </row>
    <row r="1527" ht="15.75">
      <c r="C1527" s="23"/>
    </row>
    <row r="1528" ht="15.75">
      <c r="C1528" s="23"/>
    </row>
    <row r="1529" ht="15.75">
      <c r="C1529" s="23"/>
    </row>
    <row r="1530" ht="15.75">
      <c r="C1530" s="23"/>
    </row>
    <row r="1531" ht="15.75">
      <c r="C1531" s="23"/>
    </row>
    <row r="1532" ht="15.75">
      <c r="C1532" s="23"/>
    </row>
    <row r="1533" ht="15.75">
      <c r="C1533" s="23"/>
    </row>
    <row r="1534" ht="15.75">
      <c r="C1534" s="23"/>
    </row>
    <row r="1535" ht="15.75">
      <c r="C1535" s="23"/>
    </row>
    <row r="1536" ht="15.75">
      <c r="C1536" s="23"/>
    </row>
    <row r="1537" ht="15.75">
      <c r="C1537" s="23"/>
    </row>
    <row r="1538" ht="15.75">
      <c r="C1538" s="23"/>
    </row>
    <row r="1539" ht="15.75">
      <c r="C1539" s="23"/>
    </row>
    <row r="1540" ht="15.75">
      <c r="C1540" s="23"/>
    </row>
    <row r="1541" ht="15.75">
      <c r="C1541" s="23"/>
    </row>
    <row r="1542" ht="15.75">
      <c r="C1542" s="23"/>
    </row>
    <row r="1543" ht="15.75">
      <c r="C1543" s="23"/>
    </row>
    <row r="1544" ht="15.75">
      <c r="C1544" s="23"/>
    </row>
    <row r="1545" ht="15.75">
      <c r="C1545" s="23"/>
    </row>
    <row r="1546" ht="15.75">
      <c r="C1546" s="23"/>
    </row>
    <row r="1547" ht="15.75">
      <c r="C1547" s="23"/>
    </row>
    <row r="1548" ht="15.75">
      <c r="C1548" s="23"/>
    </row>
    <row r="1549" ht="15.75">
      <c r="C1549" s="23"/>
    </row>
    <row r="1550" ht="15.75">
      <c r="C1550" s="23"/>
    </row>
    <row r="1551" ht="15.75">
      <c r="C1551" s="23"/>
    </row>
    <row r="1552" ht="15.75">
      <c r="C1552" s="23"/>
    </row>
    <row r="1553" ht="15.75">
      <c r="C1553" s="23"/>
    </row>
    <row r="1554" ht="15.75">
      <c r="C1554" s="23"/>
    </row>
    <row r="1555" ht="15.75">
      <c r="C1555" s="23"/>
    </row>
    <row r="1556" ht="15.75">
      <c r="C1556" s="23"/>
    </row>
    <row r="1557" ht="15.75">
      <c r="C1557" s="23"/>
    </row>
    <row r="1558" ht="15.75">
      <c r="C1558" s="23"/>
    </row>
    <row r="1559" ht="15.75">
      <c r="C1559" s="23"/>
    </row>
    <row r="1560" ht="15.75">
      <c r="C1560" s="23"/>
    </row>
    <row r="1561" ht="15.75">
      <c r="C1561" s="23"/>
    </row>
    <row r="1562" ht="15.75">
      <c r="C1562" s="23"/>
    </row>
    <row r="1563" ht="15.75">
      <c r="C1563" s="23"/>
    </row>
    <row r="1564" ht="15.75">
      <c r="C1564" s="23"/>
    </row>
    <row r="1565" ht="15.75">
      <c r="C1565" s="23"/>
    </row>
    <row r="1566" ht="15.75">
      <c r="C1566" s="23"/>
    </row>
    <row r="1567" ht="15.75">
      <c r="C1567" s="23"/>
    </row>
    <row r="1568" ht="15.75">
      <c r="C1568" s="23"/>
    </row>
    <row r="1569" ht="15.75">
      <c r="C1569" s="23"/>
    </row>
    <row r="1570" ht="15.75">
      <c r="C1570" s="23"/>
    </row>
    <row r="1571" ht="15.75">
      <c r="C1571" s="23"/>
    </row>
    <row r="1572" ht="15.75">
      <c r="C1572" s="23"/>
    </row>
    <row r="1573" ht="15.75">
      <c r="C1573" s="23"/>
    </row>
    <row r="1574" ht="15.75">
      <c r="C1574" s="23"/>
    </row>
    <row r="1575" ht="15.75">
      <c r="C1575" s="23"/>
    </row>
    <row r="1576" ht="15.75">
      <c r="C1576" s="23"/>
    </row>
    <row r="1577" ht="15.75">
      <c r="C1577" s="23"/>
    </row>
    <row r="1578" ht="15.75">
      <c r="C1578" s="23"/>
    </row>
    <row r="1579" ht="15.75">
      <c r="C1579" s="23"/>
    </row>
    <row r="1580" ht="15.75">
      <c r="C1580" s="23"/>
    </row>
    <row r="1581" ht="15.75">
      <c r="C1581" s="23"/>
    </row>
    <row r="1582" ht="15.75">
      <c r="C1582" s="23"/>
    </row>
    <row r="1583" ht="15.75">
      <c r="C1583" s="23"/>
    </row>
    <row r="1584" ht="15.75">
      <c r="C1584" s="23"/>
    </row>
    <row r="1585" ht="15.75">
      <c r="C1585" s="23"/>
    </row>
    <row r="1586" ht="15.75">
      <c r="C1586" s="23"/>
    </row>
    <row r="1587" ht="15.75">
      <c r="C1587" s="23"/>
    </row>
    <row r="1588" ht="15.75">
      <c r="C1588" s="23"/>
    </row>
    <row r="1589" ht="15.75">
      <c r="C1589" s="23"/>
    </row>
    <row r="1590" ht="15.75">
      <c r="C1590" s="23"/>
    </row>
    <row r="1591" ht="15.75">
      <c r="C1591" s="23"/>
    </row>
    <row r="1592" ht="15.75">
      <c r="C1592" s="23"/>
    </row>
    <row r="1593" ht="15.75">
      <c r="C1593" s="23"/>
    </row>
    <row r="1594" ht="15.75">
      <c r="C1594" s="23"/>
    </row>
    <row r="1595" ht="15.75">
      <c r="C1595" s="23"/>
    </row>
    <row r="1596" ht="15.75">
      <c r="C1596" s="23"/>
    </row>
    <row r="1597" ht="15.75">
      <c r="C1597" s="23"/>
    </row>
    <row r="1598" ht="15.75">
      <c r="C1598" s="23"/>
    </row>
    <row r="1599" ht="15.75">
      <c r="C1599" s="23"/>
    </row>
    <row r="1600" ht="15.75">
      <c r="C1600" s="23"/>
    </row>
    <row r="1601" ht="15.75">
      <c r="C1601" s="23"/>
    </row>
    <row r="1602" ht="15.75">
      <c r="C1602" s="23"/>
    </row>
    <row r="1603" ht="15.75">
      <c r="C1603" s="23"/>
    </row>
    <row r="1604" ht="15.75">
      <c r="C1604" s="23"/>
    </row>
    <row r="1605" ht="15.75">
      <c r="C1605" s="23"/>
    </row>
    <row r="1606" ht="15.75">
      <c r="C1606" s="23"/>
    </row>
    <row r="1607" ht="15.75">
      <c r="C1607" s="23"/>
    </row>
    <row r="1608" ht="15.75">
      <c r="C1608" s="23"/>
    </row>
    <row r="1609" ht="15.75">
      <c r="C1609" s="23"/>
    </row>
    <row r="1610" ht="15.75">
      <c r="C1610" s="23"/>
    </row>
    <row r="1611" ht="15.75">
      <c r="C1611" s="23"/>
    </row>
    <row r="1612" ht="15.75">
      <c r="C1612" s="23"/>
    </row>
    <row r="1613" ht="15.75">
      <c r="C1613" s="23"/>
    </row>
    <row r="1614" ht="15.75">
      <c r="C1614" s="23"/>
    </row>
    <row r="1615" ht="15.75">
      <c r="C1615" s="23"/>
    </row>
    <row r="1616" ht="15.75">
      <c r="C1616" s="23"/>
    </row>
    <row r="1617" ht="15.75">
      <c r="C1617" s="23"/>
    </row>
    <row r="1618" ht="15.75">
      <c r="C1618" s="23"/>
    </row>
    <row r="1619" ht="15.75">
      <c r="C1619" s="23"/>
    </row>
    <row r="1620" ht="15.75">
      <c r="C1620" s="23"/>
    </row>
    <row r="1621" ht="15.75">
      <c r="C1621" s="23"/>
    </row>
    <row r="1622" ht="15.75">
      <c r="C1622" s="23"/>
    </row>
    <row r="1623" ht="15.75">
      <c r="C1623" s="23"/>
    </row>
    <row r="1624" ht="15.75">
      <c r="C1624" s="23"/>
    </row>
    <row r="1625" ht="15.75">
      <c r="C1625" s="23"/>
    </row>
    <row r="1626" ht="15.75">
      <c r="C1626" s="23"/>
    </row>
    <row r="1627" ht="15.75">
      <c r="C1627" s="23"/>
    </row>
    <row r="1628" ht="15.75">
      <c r="C1628" s="23"/>
    </row>
    <row r="1629" ht="15.75">
      <c r="C1629" s="23"/>
    </row>
    <row r="1630" ht="15.75">
      <c r="C1630" s="23"/>
    </row>
    <row r="1631" ht="15.75">
      <c r="C1631" s="23"/>
    </row>
    <row r="1632" ht="15.75">
      <c r="C1632" s="23"/>
    </row>
    <row r="1633" ht="15.75">
      <c r="C1633" s="23"/>
    </row>
    <row r="1634" ht="15.75">
      <c r="C1634" s="23"/>
    </row>
    <row r="1635" ht="15.75">
      <c r="C1635" s="23"/>
    </row>
    <row r="1636" ht="15.75">
      <c r="C1636" s="23"/>
    </row>
    <row r="1637" ht="15.75">
      <c r="C1637" s="23"/>
    </row>
    <row r="1638" ht="15.75">
      <c r="C1638" s="23"/>
    </row>
    <row r="1639" ht="15.75">
      <c r="C1639" s="23"/>
    </row>
    <row r="1640" ht="15.75">
      <c r="C1640" s="23"/>
    </row>
    <row r="1641" ht="15.75">
      <c r="C1641" s="23"/>
    </row>
    <row r="1642" ht="15.75">
      <c r="C1642" s="23"/>
    </row>
    <row r="1643" ht="15.75">
      <c r="C1643" s="23"/>
    </row>
    <row r="1644" ht="15.75">
      <c r="C1644" s="23"/>
    </row>
    <row r="1645" ht="15.75">
      <c r="C1645" s="23"/>
    </row>
    <row r="1646" ht="15.75">
      <c r="C1646" s="23"/>
    </row>
    <row r="1647" ht="15.75">
      <c r="C1647" s="23"/>
    </row>
    <row r="1648" ht="15.75">
      <c r="C1648" s="23"/>
    </row>
    <row r="1649" ht="15.75">
      <c r="C1649" s="23"/>
    </row>
    <row r="1650" ht="15.75">
      <c r="C1650" s="23"/>
    </row>
    <row r="1651" ht="15.75">
      <c r="C1651" s="23"/>
    </row>
    <row r="1652" ht="15.75">
      <c r="C1652" s="23"/>
    </row>
    <row r="1653" ht="15.75">
      <c r="C1653" s="23"/>
    </row>
    <row r="1654" ht="15.75">
      <c r="C1654" s="23"/>
    </row>
    <row r="1655" ht="15.75">
      <c r="C1655" s="23"/>
    </row>
    <row r="1656" ht="15.75">
      <c r="C1656" s="23"/>
    </row>
    <row r="1657" ht="15.75">
      <c r="C1657" s="23"/>
    </row>
    <row r="1658" ht="15.75">
      <c r="C1658" s="23"/>
    </row>
    <row r="1659" ht="15.75">
      <c r="C1659" s="23"/>
    </row>
    <row r="1660" ht="15.75">
      <c r="C1660" s="23"/>
    </row>
    <row r="1661" ht="15.75">
      <c r="C1661" s="23"/>
    </row>
    <row r="1662" ht="15.75">
      <c r="C1662" s="23"/>
    </row>
    <row r="1663" ht="15.75">
      <c r="C1663" s="23"/>
    </row>
    <row r="1664" ht="15.75">
      <c r="C1664" s="23"/>
    </row>
    <row r="1665" ht="15.75">
      <c r="C1665" s="23"/>
    </row>
    <row r="1666" ht="15.75">
      <c r="C1666" s="23"/>
    </row>
    <row r="1667" ht="15.75">
      <c r="C1667" s="23"/>
    </row>
    <row r="1668" ht="15.75">
      <c r="C1668" s="23"/>
    </row>
    <row r="1669" ht="15.75">
      <c r="C1669" s="23"/>
    </row>
    <row r="1670" ht="15.75">
      <c r="C1670" s="23"/>
    </row>
    <row r="1671" ht="15.75">
      <c r="C1671" s="23"/>
    </row>
    <row r="1672" ht="15.75">
      <c r="C1672" s="23"/>
    </row>
    <row r="1673" ht="15.75">
      <c r="C1673" s="23"/>
    </row>
    <row r="1674" ht="15.75">
      <c r="C1674" s="23"/>
    </row>
    <row r="1675" ht="15.75">
      <c r="C1675" s="23"/>
    </row>
    <row r="1676" ht="15.75">
      <c r="C1676" s="23"/>
    </row>
    <row r="1677" ht="15.75">
      <c r="C1677" s="23"/>
    </row>
    <row r="1678" ht="15.75">
      <c r="C1678" s="23"/>
    </row>
    <row r="1679" ht="15.75">
      <c r="C1679" s="23"/>
    </row>
    <row r="1680" ht="15.75">
      <c r="C1680" s="23"/>
    </row>
    <row r="1681" ht="15.75">
      <c r="C1681" s="23"/>
    </row>
    <row r="1682" ht="15.75">
      <c r="C1682" s="23"/>
    </row>
    <row r="1683" ht="15.75">
      <c r="C1683" s="23"/>
    </row>
    <row r="1684" ht="15.75">
      <c r="C1684" s="23"/>
    </row>
    <row r="1685" ht="15.75">
      <c r="C1685" s="23"/>
    </row>
    <row r="1686" ht="15.75">
      <c r="C1686" s="23"/>
    </row>
    <row r="1687" ht="15.75">
      <c r="C1687" s="23"/>
    </row>
    <row r="1688" ht="15.75">
      <c r="C1688" s="23"/>
    </row>
    <row r="1689" ht="15.75">
      <c r="C1689" s="23"/>
    </row>
    <row r="1690" ht="15.75">
      <c r="C1690" s="23"/>
    </row>
    <row r="1691" ht="15.75">
      <c r="C1691" s="23"/>
    </row>
    <row r="1692" ht="15.75">
      <c r="C1692" s="23"/>
    </row>
    <row r="1693" ht="15.75">
      <c r="C1693" s="23"/>
    </row>
    <row r="1694" ht="15.75">
      <c r="C1694" s="23"/>
    </row>
    <row r="1695" ht="15.75">
      <c r="C1695" s="23"/>
    </row>
    <row r="1696" ht="15.75">
      <c r="C1696" s="23"/>
    </row>
    <row r="1697" ht="15.75">
      <c r="C1697" s="23"/>
    </row>
    <row r="1698" ht="15.75">
      <c r="C1698" s="23"/>
    </row>
    <row r="1699" ht="15.75">
      <c r="C1699" s="23"/>
    </row>
    <row r="1700" ht="15.75">
      <c r="C1700" s="23"/>
    </row>
    <row r="1701" ht="15.75">
      <c r="C1701" s="23"/>
    </row>
    <row r="1702" ht="15.75">
      <c r="C1702" s="23"/>
    </row>
    <row r="1703" ht="15.75">
      <c r="C1703" s="23"/>
    </row>
    <row r="1704" ht="15.75">
      <c r="C1704" s="23"/>
    </row>
    <row r="1705" ht="15.75">
      <c r="C1705" s="23"/>
    </row>
    <row r="1706" ht="15.75">
      <c r="C1706" s="23"/>
    </row>
    <row r="1707" ht="15.75">
      <c r="C1707" s="23"/>
    </row>
    <row r="1708" ht="15.75">
      <c r="C1708" s="23"/>
    </row>
    <row r="1709" ht="15.75">
      <c r="C1709" s="23"/>
    </row>
    <row r="1710" ht="15.75">
      <c r="C1710" s="23"/>
    </row>
    <row r="1711" ht="15.75">
      <c r="C1711" s="23"/>
    </row>
    <row r="1712" ht="15.75">
      <c r="C1712" s="23"/>
    </row>
    <row r="1713" ht="15.75">
      <c r="C1713" s="23"/>
    </row>
    <row r="1714" ht="15.75">
      <c r="C1714" s="23"/>
    </row>
    <row r="1715" ht="15.75">
      <c r="C1715" s="23"/>
    </row>
    <row r="1716" ht="15.75">
      <c r="C1716" s="23"/>
    </row>
    <row r="1717" ht="15.75">
      <c r="C1717" s="23"/>
    </row>
    <row r="1718" ht="15.75">
      <c r="C1718" s="23"/>
    </row>
    <row r="1719" ht="15.75">
      <c r="C1719" s="23"/>
    </row>
    <row r="1720" ht="15.75">
      <c r="C1720" s="23"/>
    </row>
    <row r="1721" ht="15.75">
      <c r="C1721" s="23"/>
    </row>
    <row r="1722" ht="15.75">
      <c r="C1722" s="23"/>
    </row>
    <row r="1723" ht="15.75">
      <c r="C1723" s="23"/>
    </row>
    <row r="1724" ht="15.75">
      <c r="C1724" s="23"/>
    </row>
    <row r="1725" ht="15.75">
      <c r="C1725" s="23"/>
    </row>
    <row r="1726" ht="15.75">
      <c r="C1726" s="23"/>
    </row>
    <row r="1727" ht="15.75">
      <c r="C1727" s="23"/>
    </row>
    <row r="1728" ht="15.75">
      <c r="C1728" s="23"/>
    </row>
    <row r="1729" ht="15.75">
      <c r="C1729" s="23"/>
    </row>
    <row r="1730" ht="15.75">
      <c r="C1730" s="23"/>
    </row>
    <row r="1731" ht="15.75">
      <c r="C1731" s="23"/>
    </row>
    <row r="1732" ht="15.75">
      <c r="C1732" s="23"/>
    </row>
    <row r="1733" ht="15.75">
      <c r="C1733" s="23"/>
    </row>
    <row r="1734" ht="15.75">
      <c r="C1734" s="23"/>
    </row>
    <row r="1735" ht="15.75">
      <c r="C1735" s="23"/>
    </row>
    <row r="1736" ht="15.75">
      <c r="C1736" s="23"/>
    </row>
    <row r="1737" ht="15.75">
      <c r="C1737" s="23"/>
    </row>
    <row r="1738" ht="15.75">
      <c r="C1738" s="23"/>
    </row>
    <row r="1739" ht="15.75">
      <c r="C1739" s="23"/>
    </row>
    <row r="1740" ht="15.75">
      <c r="C1740" s="23"/>
    </row>
    <row r="1741" ht="15.75">
      <c r="C1741" s="23"/>
    </row>
    <row r="1742" ht="15.75">
      <c r="C1742" s="23"/>
    </row>
    <row r="1743" ht="15.75">
      <c r="C1743" s="23"/>
    </row>
    <row r="1744" ht="15.75">
      <c r="C1744" s="23"/>
    </row>
    <row r="1745" ht="15.75">
      <c r="C1745" s="23"/>
    </row>
    <row r="1746" ht="15.75">
      <c r="C1746" s="23"/>
    </row>
    <row r="1747" ht="15.75">
      <c r="C1747" s="23"/>
    </row>
    <row r="1748" ht="15.75">
      <c r="C1748" s="23"/>
    </row>
    <row r="1749" ht="15.75">
      <c r="C1749" s="23"/>
    </row>
    <row r="1750" ht="15.75">
      <c r="C1750" s="23"/>
    </row>
    <row r="1751" ht="15.75">
      <c r="C1751" s="23"/>
    </row>
    <row r="1752" ht="15.75">
      <c r="C1752" s="23"/>
    </row>
    <row r="1753" ht="15.75">
      <c r="C1753" s="23"/>
    </row>
    <row r="1754" ht="15.75">
      <c r="C1754" s="23"/>
    </row>
    <row r="1755" ht="15.75">
      <c r="C1755" s="23"/>
    </row>
    <row r="1756" ht="15.75">
      <c r="C1756" s="23"/>
    </row>
    <row r="1757" ht="15.75">
      <c r="C1757" s="23"/>
    </row>
    <row r="1758" ht="15.75">
      <c r="C1758" s="23"/>
    </row>
    <row r="1759" ht="15.75">
      <c r="C1759" s="23"/>
    </row>
    <row r="1760" ht="15.75">
      <c r="C1760" s="23"/>
    </row>
    <row r="1761" ht="15.75">
      <c r="C1761" s="23"/>
    </row>
    <row r="1762" ht="15.75">
      <c r="C1762" s="23"/>
    </row>
    <row r="1763" ht="15.75">
      <c r="C1763" s="23"/>
    </row>
    <row r="1764" ht="15.75">
      <c r="C1764" s="23"/>
    </row>
    <row r="1765" ht="15.75">
      <c r="C1765" s="23"/>
    </row>
    <row r="1766" ht="15.75">
      <c r="C1766" s="23"/>
    </row>
    <row r="1767" ht="15.75">
      <c r="C1767" s="23"/>
    </row>
    <row r="1768" ht="15.75">
      <c r="C1768" s="23"/>
    </row>
    <row r="1769" ht="15.75">
      <c r="C1769" s="23"/>
    </row>
    <row r="1770" ht="15.75">
      <c r="C1770" s="23"/>
    </row>
    <row r="1771" ht="15.75">
      <c r="C1771" s="23"/>
    </row>
    <row r="1772" ht="15.75">
      <c r="C1772" s="23"/>
    </row>
    <row r="1773" ht="15.75">
      <c r="C1773" s="23"/>
    </row>
    <row r="1774" ht="15.75">
      <c r="C1774" s="23"/>
    </row>
    <row r="1775" ht="15.75">
      <c r="C1775" s="23"/>
    </row>
    <row r="1776" ht="15.75">
      <c r="C1776" s="23"/>
    </row>
    <row r="1777" ht="15.75">
      <c r="C1777" s="23"/>
    </row>
    <row r="1778" ht="15.75">
      <c r="C1778" s="23"/>
    </row>
    <row r="1779" ht="15.75">
      <c r="C1779" s="23"/>
    </row>
    <row r="1780" ht="15.75">
      <c r="C1780" s="23"/>
    </row>
    <row r="1781" ht="15.75">
      <c r="C1781" s="23"/>
    </row>
    <row r="1782" ht="15.75">
      <c r="C1782" s="23"/>
    </row>
    <row r="1783" ht="15.75">
      <c r="C1783" s="23"/>
    </row>
    <row r="1784" ht="15.75">
      <c r="C1784" s="23"/>
    </row>
    <row r="1785" ht="15.75">
      <c r="C1785" s="23"/>
    </row>
    <row r="1786" ht="15.75">
      <c r="C1786" s="23"/>
    </row>
    <row r="1787" ht="15.75">
      <c r="C1787" s="23"/>
    </row>
    <row r="1788" ht="15.75">
      <c r="C1788" s="23"/>
    </row>
    <row r="1789" ht="15.75">
      <c r="C1789" s="23"/>
    </row>
    <row r="1790" ht="15.75">
      <c r="C1790" s="23"/>
    </row>
    <row r="1791" ht="15.75">
      <c r="C1791" s="23"/>
    </row>
    <row r="1792" ht="15.75">
      <c r="C1792" s="23"/>
    </row>
    <row r="1793" ht="15.75">
      <c r="C1793" s="23"/>
    </row>
    <row r="1794" ht="15.75">
      <c r="C1794" s="23"/>
    </row>
    <row r="1795" ht="15.75">
      <c r="C1795" s="23"/>
    </row>
    <row r="1796" ht="15.75">
      <c r="C1796" s="23"/>
    </row>
    <row r="1797" ht="15.75">
      <c r="C1797" s="23"/>
    </row>
    <row r="1798" ht="15.75">
      <c r="C1798" s="23"/>
    </row>
    <row r="1799" ht="15.75">
      <c r="C1799" s="23"/>
    </row>
    <row r="1800" ht="15.75">
      <c r="C1800" s="23"/>
    </row>
    <row r="1801" ht="15.75">
      <c r="C1801" s="23"/>
    </row>
    <row r="1802" ht="15.75">
      <c r="C1802" s="23"/>
    </row>
    <row r="1803" ht="15.75">
      <c r="C1803" s="23"/>
    </row>
    <row r="1804" ht="15.75">
      <c r="C1804" s="23"/>
    </row>
    <row r="1805" ht="15.75">
      <c r="C1805" s="23"/>
    </row>
    <row r="1806" ht="15.75">
      <c r="C1806" s="23"/>
    </row>
    <row r="1807" ht="15.75">
      <c r="C1807" s="23"/>
    </row>
    <row r="1808" ht="15.75">
      <c r="C1808" s="23"/>
    </row>
    <row r="1809" ht="15.75">
      <c r="C1809" s="23"/>
    </row>
    <row r="1810" ht="15.75">
      <c r="C1810" s="23"/>
    </row>
    <row r="1811" ht="15.75">
      <c r="C1811" s="23"/>
    </row>
    <row r="1812" ht="15.75">
      <c r="C1812" s="23"/>
    </row>
    <row r="1813" ht="15.75">
      <c r="C1813" s="23"/>
    </row>
    <row r="1814" ht="15.75">
      <c r="C1814" s="23"/>
    </row>
    <row r="1815" ht="15.75">
      <c r="C1815" s="23"/>
    </row>
    <row r="1816" ht="15.75">
      <c r="C1816" s="23"/>
    </row>
    <row r="1817" ht="15.75">
      <c r="C1817" s="23"/>
    </row>
    <row r="1818" ht="15.75">
      <c r="C1818" s="23"/>
    </row>
    <row r="1819" ht="15.75">
      <c r="C1819" s="23"/>
    </row>
    <row r="1820" ht="15.75">
      <c r="C1820" s="23"/>
    </row>
    <row r="1821" ht="15.75">
      <c r="C1821" s="23"/>
    </row>
    <row r="1822" ht="15.75">
      <c r="C1822" s="23"/>
    </row>
    <row r="1823" ht="15.75">
      <c r="C1823" s="23"/>
    </row>
    <row r="1824" ht="15.75">
      <c r="C1824" s="23"/>
    </row>
    <row r="1825" ht="15.75">
      <c r="C1825" s="23"/>
    </row>
    <row r="1826" ht="15.75">
      <c r="C1826" s="23"/>
    </row>
    <row r="1827" ht="15.75">
      <c r="C1827" s="23"/>
    </row>
    <row r="1828" ht="15.75">
      <c r="C1828" s="23"/>
    </row>
    <row r="1829" ht="15.75">
      <c r="C1829" s="23"/>
    </row>
    <row r="1830" ht="15.75">
      <c r="C1830" s="23"/>
    </row>
    <row r="1831" ht="15.75">
      <c r="C1831" s="23"/>
    </row>
    <row r="1832" ht="15.75">
      <c r="C1832" s="23"/>
    </row>
    <row r="1833" ht="15.75">
      <c r="C1833" s="23"/>
    </row>
    <row r="1834" ht="15.75">
      <c r="C1834" s="23"/>
    </row>
    <row r="1835" ht="15.75">
      <c r="C1835" s="23"/>
    </row>
    <row r="1836" ht="15.75">
      <c r="C1836" s="23"/>
    </row>
    <row r="1837" ht="15.75">
      <c r="C1837" s="23"/>
    </row>
    <row r="1838" ht="15.75">
      <c r="C1838" s="23"/>
    </row>
    <row r="1839" ht="15.75">
      <c r="C1839" s="23"/>
    </row>
    <row r="1840" ht="15.75">
      <c r="C1840" s="23"/>
    </row>
    <row r="1841" ht="15.75">
      <c r="C1841" s="23"/>
    </row>
    <row r="1842" ht="15.75">
      <c r="C1842" s="23"/>
    </row>
    <row r="1843" ht="15.75">
      <c r="C1843" s="23"/>
    </row>
    <row r="1844" ht="15.75">
      <c r="C1844" s="23"/>
    </row>
    <row r="1845" ht="15.75">
      <c r="C1845" s="23"/>
    </row>
    <row r="1846" ht="15.75">
      <c r="C1846" s="23"/>
    </row>
    <row r="1847" ht="15.75">
      <c r="C1847" s="23"/>
    </row>
    <row r="1848" ht="15.75">
      <c r="C1848" s="23"/>
    </row>
    <row r="1849" ht="15.75">
      <c r="C1849" s="23"/>
    </row>
    <row r="1850" ht="15.75">
      <c r="C1850" s="23"/>
    </row>
    <row r="1851" ht="15.75">
      <c r="C1851" s="23"/>
    </row>
    <row r="1852" ht="15.75">
      <c r="C1852" s="23"/>
    </row>
    <row r="1853" ht="15.75">
      <c r="C1853" s="23"/>
    </row>
    <row r="1854" ht="15.75">
      <c r="C1854" s="23"/>
    </row>
    <row r="1855" ht="15.75">
      <c r="C1855" s="23"/>
    </row>
    <row r="1856" ht="15.75">
      <c r="C1856" s="23"/>
    </row>
    <row r="1857" ht="15.75">
      <c r="C1857" s="23"/>
    </row>
    <row r="1858" ht="15.75">
      <c r="C1858" s="23"/>
    </row>
    <row r="1859" ht="15.75">
      <c r="C1859" s="23"/>
    </row>
    <row r="1860" ht="15.75">
      <c r="C1860" s="23"/>
    </row>
    <row r="1861" ht="15.75">
      <c r="C1861" s="23"/>
    </row>
    <row r="1862" ht="15.75">
      <c r="C1862" s="23"/>
    </row>
    <row r="1863" ht="15.75">
      <c r="C1863" s="23"/>
    </row>
    <row r="1864" ht="15.75">
      <c r="C1864" s="23"/>
    </row>
    <row r="1865" ht="15.75">
      <c r="C1865" s="23"/>
    </row>
    <row r="1866" ht="15.75">
      <c r="C1866" s="23"/>
    </row>
    <row r="1867" ht="15.75">
      <c r="C1867" s="23"/>
    </row>
    <row r="1868" ht="15.75">
      <c r="C1868" s="23"/>
    </row>
    <row r="1869" ht="15.75">
      <c r="C1869" s="23"/>
    </row>
    <row r="1870" ht="15.75">
      <c r="C1870" s="23"/>
    </row>
    <row r="1871" ht="15.75">
      <c r="C1871" s="23"/>
    </row>
    <row r="1872" ht="15.75">
      <c r="C1872" s="23"/>
    </row>
    <row r="1873" ht="15.75">
      <c r="C1873" s="23"/>
    </row>
    <row r="1874" ht="15.75">
      <c r="C1874" s="23"/>
    </row>
    <row r="1875" ht="15.75">
      <c r="C1875" s="23"/>
    </row>
    <row r="1876" ht="15.75">
      <c r="C1876" s="23"/>
    </row>
    <row r="1877" ht="15.75">
      <c r="C1877" s="23"/>
    </row>
    <row r="1878" ht="15.75">
      <c r="C1878" s="23"/>
    </row>
    <row r="1879" ht="15.75">
      <c r="C1879" s="23"/>
    </row>
    <row r="1880" ht="15.75">
      <c r="C1880" s="23"/>
    </row>
    <row r="1881" ht="15.75">
      <c r="C1881" s="23"/>
    </row>
    <row r="1882" ht="15.75">
      <c r="C1882" s="23"/>
    </row>
    <row r="1883" ht="15.75">
      <c r="C1883" s="23"/>
    </row>
    <row r="1884" ht="15.75">
      <c r="C1884" s="23"/>
    </row>
    <row r="1885" ht="15.75">
      <c r="C1885" s="23"/>
    </row>
    <row r="1886" ht="15.75">
      <c r="C1886" s="23"/>
    </row>
    <row r="1887" ht="15.75">
      <c r="C1887" s="23"/>
    </row>
    <row r="1888" ht="15.75">
      <c r="C1888" s="23"/>
    </row>
    <row r="1889" ht="15.75">
      <c r="C1889" s="23"/>
    </row>
    <row r="1890" ht="15.75">
      <c r="C1890" s="23"/>
    </row>
    <row r="1891" ht="15.75">
      <c r="C1891" s="23"/>
    </row>
    <row r="1892" ht="15.75">
      <c r="C1892" s="23"/>
    </row>
    <row r="1893" ht="15.75">
      <c r="C1893" s="23"/>
    </row>
    <row r="1894" ht="15.75">
      <c r="C1894" s="23"/>
    </row>
    <row r="1895" ht="15.75">
      <c r="C1895" s="23"/>
    </row>
    <row r="1896" ht="15.75">
      <c r="C1896" s="23"/>
    </row>
    <row r="1897" ht="15.75">
      <c r="C1897" s="23"/>
    </row>
    <row r="1898" ht="15.75">
      <c r="C1898" s="23"/>
    </row>
    <row r="1899" ht="15.75">
      <c r="C1899" s="23"/>
    </row>
    <row r="1900" ht="15.75">
      <c r="C1900" s="23"/>
    </row>
    <row r="1901" ht="15.75">
      <c r="C1901" s="23"/>
    </row>
    <row r="1902" ht="15.75">
      <c r="C1902" s="23"/>
    </row>
    <row r="1903" ht="15.75">
      <c r="C1903" s="23"/>
    </row>
    <row r="1904" ht="15.75">
      <c r="C1904" s="23"/>
    </row>
    <row r="1905" ht="15.75">
      <c r="C1905" s="23"/>
    </row>
    <row r="1906" ht="15.75">
      <c r="C1906" s="23"/>
    </row>
    <row r="1907" ht="15.75">
      <c r="C1907" s="23"/>
    </row>
    <row r="1908" ht="15.75">
      <c r="C1908" s="23"/>
    </row>
    <row r="1909" ht="15.75">
      <c r="C1909" s="23"/>
    </row>
    <row r="1910" ht="15.75">
      <c r="C1910" s="23"/>
    </row>
    <row r="1911" ht="15.75">
      <c r="C1911" s="23"/>
    </row>
    <row r="1912" ht="15.75">
      <c r="C1912" s="23"/>
    </row>
    <row r="1913" ht="15.75">
      <c r="C1913" s="23"/>
    </row>
    <row r="1914" ht="15.75">
      <c r="C1914" s="23"/>
    </row>
    <row r="1915" ht="15.75">
      <c r="C1915" s="23"/>
    </row>
    <row r="1916" ht="15.75">
      <c r="C1916" s="23"/>
    </row>
    <row r="1917" ht="15.75">
      <c r="C1917" s="23"/>
    </row>
    <row r="1918" ht="15.75">
      <c r="C1918" s="23"/>
    </row>
    <row r="1919" ht="15.75">
      <c r="C1919" s="23"/>
    </row>
    <row r="1920" ht="15.75">
      <c r="C1920" s="23"/>
    </row>
    <row r="1921" ht="15.75">
      <c r="C1921" s="23"/>
    </row>
    <row r="1922" ht="15.75">
      <c r="C1922" s="23"/>
    </row>
    <row r="1923" ht="15.75">
      <c r="C1923" s="23"/>
    </row>
    <row r="1924" ht="15.75">
      <c r="C1924" s="23"/>
    </row>
    <row r="1925" ht="15.75">
      <c r="C1925" s="23"/>
    </row>
    <row r="1926" ht="15.75">
      <c r="C1926" s="23"/>
    </row>
    <row r="1927" ht="15.75">
      <c r="C1927" s="23"/>
    </row>
    <row r="1928" ht="15.75">
      <c r="C1928" s="23"/>
    </row>
    <row r="1929" ht="15.75">
      <c r="C1929" s="23"/>
    </row>
    <row r="1930" ht="15.75">
      <c r="C1930" s="23"/>
    </row>
    <row r="1931" ht="15.75">
      <c r="C1931" s="23"/>
    </row>
    <row r="1932" ht="15.75">
      <c r="C1932" s="23"/>
    </row>
    <row r="1933" ht="15.75">
      <c r="C1933" s="23"/>
    </row>
    <row r="1934" ht="15.75">
      <c r="C1934" s="23"/>
    </row>
    <row r="1935" ht="15.75">
      <c r="C1935" s="23"/>
    </row>
    <row r="1936" ht="15.75">
      <c r="C1936" s="23"/>
    </row>
    <row r="1937" ht="15.75">
      <c r="C1937" s="23"/>
    </row>
    <row r="1938" ht="15.75">
      <c r="C1938" s="23"/>
    </row>
    <row r="1939" ht="15.75">
      <c r="C1939" s="23"/>
    </row>
    <row r="1940" ht="15.75">
      <c r="C1940" s="23"/>
    </row>
    <row r="1941" ht="15.75">
      <c r="C1941" s="23"/>
    </row>
    <row r="1942" ht="15.75">
      <c r="C1942" s="23"/>
    </row>
    <row r="1943" ht="15.75">
      <c r="C1943" s="23"/>
    </row>
    <row r="1944" ht="15.75">
      <c r="C1944" s="23"/>
    </row>
    <row r="1945" ht="15.75">
      <c r="C1945" s="23"/>
    </row>
    <row r="1946" ht="15.75">
      <c r="C1946" s="23"/>
    </row>
    <row r="1947" ht="15.75">
      <c r="C1947" s="23"/>
    </row>
    <row r="1948" ht="15.75">
      <c r="C1948" s="23"/>
    </row>
    <row r="1949" ht="15.75">
      <c r="C1949" s="23"/>
    </row>
    <row r="1950" ht="15.75">
      <c r="C1950" s="23"/>
    </row>
    <row r="1951" ht="15.75">
      <c r="C1951" s="23"/>
    </row>
    <row r="1952" ht="15.75">
      <c r="C1952" s="23"/>
    </row>
    <row r="1953" ht="15.75">
      <c r="C1953" s="23"/>
    </row>
    <row r="1954" ht="15.75">
      <c r="C1954" s="23"/>
    </row>
    <row r="1955" ht="15.75">
      <c r="C1955" s="23"/>
    </row>
    <row r="1956" ht="15.75">
      <c r="C1956" s="23"/>
    </row>
    <row r="1957" ht="15.75">
      <c r="C1957" s="23"/>
    </row>
    <row r="1958" ht="15.75">
      <c r="C1958" s="23"/>
    </row>
    <row r="1959" ht="15.75">
      <c r="C1959" s="23"/>
    </row>
    <row r="1960" ht="15.75">
      <c r="C1960" s="23"/>
    </row>
    <row r="1961" ht="15.75">
      <c r="C1961" s="23"/>
    </row>
    <row r="1962" ht="15.75">
      <c r="C1962" s="23"/>
    </row>
    <row r="1963" ht="15.75">
      <c r="C1963" s="23"/>
    </row>
    <row r="1964" ht="15.75">
      <c r="C1964" s="23"/>
    </row>
    <row r="1965" ht="15.75">
      <c r="C1965" s="23"/>
    </row>
    <row r="1966" ht="15.75">
      <c r="C1966" s="23"/>
    </row>
    <row r="1967" ht="15.75">
      <c r="C1967" s="23"/>
    </row>
    <row r="1968" ht="15.75">
      <c r="C1968" s="23"/>
    </row>
    <row r="1969" ht="15.75">
      <c r="C1969" s="23"/>
    </row>
    <row r="1970" ht="15.75">
      <c r="C1970" s="23"/>
    </row>
    <row r="1971" ht="15.75">
      <c r="C1971" s="23"/>
    </row>
    <row r="1972" ht="15.75">
      <c r="C1972" s="23"/>
    </row>
    <row r="1973" ht="15.75">
      <c r="C1973" s="23"/>
    </row>
    <row r="1974" ht="15.75">
      <c r="C1974" s="23"/>
    </row>
    <row r="1975" ht="15.75">
      <c r="C1975" s="23"/>
    </row>
    <row r="1976" ht="15.75">
      <c r="C1976" s="23"/>
    </row>
    <row r="1977" ht="15.75">
      <c r="C1977" s="23"/>
    </row>
    <row r="1978" ht="15.75">
      <c r="C1978" s="23"/>
    </row>
    <row r="1979" ht="15.75">
      <c r="C1979" s="23"/>
    </row>
    <row r="1980" ht="15.75">
      <c r="C1980" s="23"/>
    </row>
    <row r="1981" ht="15.75">
      <c r="C1981" s="23"/>
    </row>
    <row r="1982" ht="15.75">
      <c r="C1982" s="23"/>
    </row>
    <row r="1983" ht="15.75">
      <c r="C1983" s="23"/>
    </row>
    <row r="1984" ht="15.75">
      <c r="C1984" s="23"/>
    </row>
    <row r="1985" ht="15.75">
      <c r="C1985" s="23"/>
    </row>
    <row r="1986" ht="15.75">
      <c r="C1986" s="23"/>
    </row>
    <row r="1987" ht="15.75">
      <c r="C1987" s="23"/>
    </row>
    <row r="1988" ht="15.75">
      <c r="C1988" s="23"/>
    </row>
    <row r="1989" ht="15.75">
      <c r="C1989" s="23"/>
    </row>
    <row r="1990" ht="15.75">
      <c r="C1990" s="23"/>
    </row>
    <row r="1991" ht="15.75">
      <c r="C1991" s="23"/>
    </row>
    <row r="1992" ht="15.75">
      <c r="C1992" s="23"/>
    </row>
    <row r="1993" ht="15.75">
      <c r="C1993" s="23"/>
    </row>
    <row r="1994" ht="15.75">
      <c r="C1994" s="23"/>
    </row>
    <row r="1995" ht="15.75">
      <c r="C1995" s="23"/>
    </row>
    <row r="1996" ht="15.75">
      <c r="C1996" s="23"/>
    </row>
    <row r="1997" ht="15.75">
      <c r="C1997" s="23"/>
    </row>
    <row r="1998" ht="15.75">
      <c r="C1998" s="23"/>
    </row>
    <row r="1999" ht="15.75">
      <c r="C1999" s="23"/>
    </row>
    <row r="2000" ht="15.75">
      <c r="C2000" s="23"/>
    </row>
    <row r="2001" ht="15.75">
      <c r="C2001" s="23"/>
    </row>
    <row r="2002" ht="15.75">
      <c r="C2002" s="23"/>
    </row>
    <row r="2003" ht="15.75">
      <c r="C2003" s="23"/>
    </row>
    <row r="2004" ht="15.75">
      <c r="C2004" s="23"/>
    </row>
    <row r="2005" ht="15.75">
      <c r="C2005" s="23"/>
    </row>
    <row r="2006" ht="15.75">
      <c r="C2006" s="23"/>
    </row>
    <row r="2007" ht="15.75">
      <c r="C2007" s="23"/>
    </row>
    <row r="2008" ht="15.75">
      <c r="C2008" s="23"/>
    </row>
    <row r="2009" ht="15.75">
      <c r="C2009" s="23"/>
    </row>
    <row r="2010" ht="15.75">
      <c r="C2010" s="23"/>
    </row>
    <row r="2011" ht="15.75">
      <c r="C2011" s="23"/>
    </row>
    <row r="2012" ht="15.75">
      <c r="C2012" s="23"/>
    </row>
    <row r="2013" ht="15.75">
      <c r="C2013" s="23"/>
    </row>
    <row r="2014" ht="15.75">
      <c r="C2014" s="23"/>
    </row>
    <row r="2015" ht="15.75">
      <c r="C2015" s="23"/>
    </row>
    <row r="2016" ht="15.75">
      <c r="C2016" s="23"/>
    </row>
    <row r="2017" ht="15.75">
      <c r="C2017" s="23"/>
    </row>
    <row r="2018" ht="15.75">
      <c r="C2018" s="23"/>
    </row>
    <row r="2019" ht="15.75">
      <c r="C2019" s="23"/>
    </row>
    <row r="2020" ht="15.75">
      <c r="C2020" s="23"/>
    </row>
    <row r="2021" ht="15.75">
      <c r="C2021" s="23"/>
    </row>
    <row r="2022" ht="15.75">
      <c r="C2022" s="23"/>
    </row>
    <row r="2023" ht="15.75">
      <c r="C2023" s="23"/>
    </row>
    <row r="2024" ht="15.75">
      <c r="C2024" s="23"/>
    </row>
    <row r="2025" ht="15.75">
      <c r="C2025" s="23"/>
    </row>
    <row r="2026" ht="15.75">
      <c r="C2026" s="23"/>
    </row>
    <row r="2027" ht="15.75">
      <c r="C2027" s="23"/>
    </row>
    <row r="2028" ht="15.75">
      <c r="C2028" s="23"/>
    </row>
    <row r="2029" ht="15.75">
      <c r="C2029" s="23"/>
    </row>
    <row r="2030" ht="15.75">
      <c r="C2030" s="23"/>
    </row>
    <row r="2031" ht="15.75">
      <c r="C2031" s="23"/>
    </row>
    <row r="2032" ht="15.75">
      <c r="C2032" s="23"/>
    </row>
    <row r="2033" ht="15.75">
      <c r="C2033" s="23"/>
    </row>
    <row r="2034" ht="15.75">
      <c r="C2034" s="23"/>
    </row>
    <row r="2035" ht="15.75">
      <c r="C2035" s="23"/>
    </row>
    <row r="2036" ht="15.75">
      <c r="C2036" s="23"/>
    </row>
    <row r="2037" ht="15.75">
      <c r="C2037" s="23"/>
    </row>
    <row r="2038" ht="15.75">
      <c r="C2038" s="23"/>
    </row>
    <row r="2039" ht="15.75">
      <c r="C2039" s="23"/>
    </row>
    <row r="2040" ht="15.75">
      <c r="C2040" s="23"/>
    </row>
    <row r="2041" ht="15.75">
      <c r="C2041" s="23"/>
    </row>
    <row r="2042" ht="15.75">
      <c r="C2042" s="23"/>
    </row>
    <row r="2043" ht="15.75">
      <c r="C2043" s="23"/>
    </row>
    <row r="2044" ht="15.75">
      <c r="C2044" s="23"/>
    </row>
    <row r="2045" ht="15.75">
      <c r="C2045" s="23"/>
    </row>
    <row r="2046" ht="15.75">
      <c r="C2046" s="23"/>
    </row>
    <row r="2047" ht="15.75">
      <c r="C2047" s="23"/>
    </row>
    <row r="2048" ht="15.75">
      <c r="C2048" s="23"/>
    </row>
    <row r="2049" ht="15.75">
      <c r="C2049" s="23"/>
    </row>
    <row r="2050" ht="15.75">
      <c r="C2050" s="23"/>
    </row>
    <row r="2051" ht="15.75">
      <c r="C2051" s="23"/>
    </row>
    <row r="2052" ht="15.75">
      <c r="C2052" s="23"/>
    </row>
    <row r="2053" ht="15.75">
      <c r="C2053" s="23"/>
    </row>
    <row r="2054" ht="15.75">
      <c r="C2054" s="23"/>
    </row>
    <row r="2055" ht="15.75">
      <c r="C2055" s="23"/>
    </row>
    <row r="2056" ht="15.75">
      <c r="C2056" s="23"/>
    </row>
    <row r="2057" ht="15.75">
      <c r="C2057" s="23"/>
    </row>
    <row r="2058" ht="15.75">
      <c r="C2058" s="23"/>
    </row>
    <row r="2059" ht="15.75">
      <c r="C2059" s="23"/>
    </row>
    <row r="2060" ht="15.75">
      <c r="C2060" s="23"/>
    </row>
    <row r="2061" ht="15.75">
      <c r="C2061" s="23"/>
    </row>
    <row r="2062" ht="15.75">
      <c r="C2062" s="23"/>
    </row>
    <row r="2063" ht="15.75">
      <c r="C2063" s="23"/>
    </row>
    <row r="2064" ht="15.75">
      <c r="C2064" s="23"/>
    </row>
    <row r="2065" ht="15.75">
      <c r="C2065" s="23"/>
    </row>
    <row r="2066" ht="15.75">
      <c r="C2066" s="23"/>
    </row>
    <row r="2067" ht="15.75">
      <c r="C2067" s="23"/>
    </row>
    <row r="2068" ht="15.75">
      <c r="C2068" s="23"/>
    </row>
    <row r="2069" ht="15.75">
      <c r="C2069" s="23"/>
    </row>
    <row r="2070" ht="15.75">
      <c r="C2070" s="23"/>
    </row>
    <row r="2071" ht="15.75">
      <c r="C2071" s="23"/>
    </row>
    <row r="2072" ht="15.75">
      <c r="C2072" s="23"/>
    </row>
    <row r="2073" ht="15.75">
      <c r="C2073" s="23"/>
    </row>
    <row r="2074" ht="15.75">
      <c r="C2074" s="23"/>
    </row>
    <row r="2075" ht="15.75">
      <c r="C2075" s="23"/>
    </row>
    <row r="2076" ht="15.75">
      <c r="C2076" s="23"/>
    </row>
    <row r="2077" ht="15.75">
      <c r="C2077" s="23"/>
    </row>
    <row r="2078" ht="15.75">
      <c r="C2078" s="23"/>
    </row>
    <row r="2079" ht="15.75">
      <c r="C2079" s="23"/>
    </row>
    <row r="2080" ht="15.75">
      <c r="C2080" s="23"/>
    </row>
    <row r="2081" ht="15.75">
      <c r="C2081" s="23"/>
    </row>
    <row r="2082" ht="15.75">
      <c r="C2082" s="23"/>
    </row>
    <row r="2083" ht="15.75">
      <c r="C2083" s="23"/>
    </row>
    <row r="2084" ht="15.75">
      <c r="C2084" s="23"/>
    </row>
    <row r="2085" ht="15.75">
      <c r="C2085" s="23"/>
    </row>
    <row r="2086" ht="15.75">
      <c r="C2086" s="23"/>
    </row>
    <row r="2087" ht="15.75">
      <c r="C2087" s="23"/>
    </row>
    <row r="2088" ht="15.75">
      <c r="C2088" s="23"/>
    </row>
    <row r="2089" ht="15.75">
      <c r="C2089" s="23"/>
    </row>
    <row r="2090" ht="15.75">
      <c r="C2090" s="23"/>
    </row>
    <row r="2091" ht="15.75">
      <c r="C2091" s="23"/>
    </row>
    <row r="2092" ht="15.75">
      <c r="C2092" s="23"/>
    </row>
    <row r="2093" ht="15.75">
      <c r="C2093" s="23"/>
    </row>
    <row r="2094" ht="15.75">
      <c r="C2094" s="23"/>
    </row>
    <row r="2095" ht="15.75">
      <c r="C2095" s="23"/>
    </row>
    <row r="2096" ht="15.75">
      <c r="C2096" s="23"/>
    </row>
    <row r="2097" ht="15.75">
      <c r="C2097" s="23"/>
    </row>
    <row r="2098" ht="15.75">
      <c r="C2098" s="23"/>
    </row>
    <row r="2099" ht="15.75">
      <c r="C2099" s="23"/>
    </row>
    <row r="2100" ht="15.75">
      <c r="C2100" s="23"/>
    </row>
    <row r="2101" ht="15.75">
      <c r="C2101" s="23"/>
    </row>
    <row r="2102" ht="15.75">
      <c r="C2102" s="23"/>
    </row>
    <row r="2103" ht="15.75">
      <c r="C2103" s="23"/>
    </row>
    <row r="2104" ht="15.75">
      <c r="C2104" s="23"/>
    </row>
    <row r="2105" ht="15.75">
      <c r="C2105" s="23"/>
    </row>
    <row r="2106" ht="15.75">
      <c r="C2106" s="23"/>
    </row>
    <row r="2107" ht="15.75">
      <c r="C2107" s="23"/>
    </row>
    <row r="2108" ht="15.75">
      <c r="C2108" s="23"/>
    </row>
    <row r="2109" ht="15.75">
      <c r="C2109" s="23"/>
    </row>
    <row r="2110" ht="15.75">
      <c r="C2110" s="23"/>
    </row>
    <row r="2111" ht="15.75">
      <c r="C2111" s="23"/>
    </row>
    <row r="2112" ht="15.75">
      <c r="C2112" s="23"/>
    </row>
    <row r="2113" ht="15.75">
      <c r="C2113" s="23"/>
    </row>
    <row r="2114" ht="15.75">
      <c r="C2114" s="23"/>
    </row>
    <row r="2115" ht="15.75">
      <c r="C2115" s="23"/>
    </row>
    <row r="2116" ht="15.75">
      <c r="C2116" s="23"/>
    </row>
    <row r="2117" ht="15.75">
      <c r="C2117" s="23"/>
    </row>
    <row r="2118" ht="15.75">
      <c r="C2118" s="23"/>
    </row>
    <row r="2119" ht="15.75">
      <c r="C2119" s="23"/>
    </row>
    <row r="2120" ht="15.75">
      <c r="C2120" s="23"/>
    </row>
    <row r="2121" ht="15.75">
      <c r="C2121" s="23"/>
    </row>
    <row r="2122" ht="15.75">
      <c r="C2122" s="23"/>
    </row>
    <row r="2123" ht="15.75">
      <c r="C2123" s="23"/>
    </row>
    <row r="2124" ht="15.75">
      <c r="C2124" s="23"/>
    </row>
    <row r="2125" ht="15.75">
      <c r="C2125" s="23"/>
    </row>
    <row r="2126" ht="15.75">
      <c r="C2126" s="23"/>
    </row>
    <row r="2127" ht="15.75">
      <c r="C2127" s="23"/>
    </row>
    <row r="2128" ht="15.75">
      <c r="C2128" s="23"/>
    </row>
    <row r="2129" ht="15.75">
      <c r="C2129" s="23"/>
    </row>
    <row r="2130" ht="15.75">
      <c r="C2130" s="23"/>
    </row>
    <row r="2131" ht="15.75">
      <c r="C2131" s="23"/>
    </row>
    <row r="2132" ht="15.75">
      <c r="C2132" s="23"/>
    </row>
    <row r="2133" ht="15.75">
      <c r="C2133" s="23"/>
    </row>
    <row r="2134" ht="15.75">
      <c r="C2134" s="23"/>
    </row>
    <row r="2135" ht="15.75">
      <c r="C2135" s="23"/>
    </row>
    <row r="2136" ht="15.75">
      <c r="C2136" s="23"/>
    </row>
    <row r="2137" ht="15.75">
      <c r="C2137" s="23"/>
    </row>
    <row r="2138" ht="15.75">
      <c r="C2138" s="23"/>
    </row>
    <row r="2139" ht="15.75">
      <c r="C2139" s="23"/>
    </row>
    <row r="2140" ht="15.75">
      <c r="C2140" s="23"/>
    </row>
    <row r="2141" ht="15.75">
      <c r="C2141" s="23"/>
    </row>
    <row r="2142" ht="15.75">
      <c r="C2142" s="23"/>
    </row>
    <row r="2143" ht="15.75">
      <c r="C2143" s="23"/>
    </row>
    <row r="2144" ht="15.75">
      <c r="C2144" s="23"/>
    </row>
    <row r="2145" ht="15.75">
      <c r="C2145" s="23"/>
    </row>
    <row r="2146" ht="15.75">
      <c r="C2146" s="23"/>
    </row>
    <row r="2147" ht="15.75">
      <c r="C2147" s="23"/>
    </row>
    <row r="2148" ht="15.75">
      <c r="C2148" s="23"/>
    </row>
    <row r="2149" ht="15.75">
      <c r="C2149" s="23"/>
    </row>
    <row r="2150" ht="15.75">
      <c r="C2150" s="23"/>
    </row>
    <row r="2151" ht="15.75">
      <c r="C2151" s="23"/>
    </row>
    <row r="2152" ht="15.75">
      <c r="C2152" s="23"/>
    </row>
    <row r="2153" ht="15.75">
      <c r="C2153" s="23"/>
    </row>
    <row r="2154" ht="15.75">
      <c r="C2154" s="23"/>
    </row>
    <row r="2155" ht="15.75">
      <c r="C2155" s="23"/>
    </row>
    <row r="2156" ht="15.75">
      <c r="C2156" s="23"/>
    </row>
    <row r="2157" ht="15.75">
      <c r="C2157" s="23"/>
    </row>
    <row r="2158" ht="15.75">
      <c r="C2158" s="23"/>
    </row>
    <row r="2159" ht="15.75">
      <c r="C2159" s="23"/>
    </row>
    <row r="2160" ht="15.75">
      <c r="C2160" s="23"/>
    </row>
    <row r="2161" ht="15.75">
      <c r="C2161" s="23"/>
    </row>
    <row r="2162" ht="15.75">
      <c r="C2162" s="23"/>
    </row>
    <row r="2163" ht="15.75">
      <c r="C2163" s="23"/>
    </row>
    <row r="2164" ht="15.75">
      <c r="C2164" s="23"/>
    </row>
    <row r="2165" ht="15.75">
      <c r="C2165" s="23"/>
    </row>
    <row r="2166" ht="15.75">
      <c r="C2166" s="23"/>
    </row>
    <row r="2167" ht="15.75">
      <c r="C2167" s="23"/>
    </row>
    <row r="2168" ht="15.75">
      <c r="C2168" s="23"/>
    </row>
    <row r="2169" ht="15.75">
      <c r="C2169" s="23"/>
    </row>
    <row r="2170" ht="15.75">
      <c r="C2170" s="23"/>
    </row>
    <row r="2171" ht="15.75">
      <c r="C2171" s="23"/>
    </row>
    <row r="2172" ht="15.75">
      <c r="C2172" s="23"/>
    </row>
    <row r="2173" ht="15.75">
      <c r="C2173" s="23"/>
    </row>
    <row r="2174" ht="15.75">
      <c r="C2174" s="23"/>
    </row>
    <row r="2175" ht="15.75">
      <c r="C2175" s="23"/>
    </row>
    <row r="2176" ht="15.75">
      <c r="C2176" s="23"/>
    </row>
    <row r="2177" ht="15.75">
      <c r="C2177" s="23"/>
    </row>
    <row r="2178" ht="15.75">
      <c r="C2178" s="23"/>
    </row>
    <row r="2179" ht="15.75">
      <c r="C2179" s="23"/>
    </row>
    <row r="2180" ht="15.75">
      <c r="C2180" s="23"/>
    </row>
    <row r="2181" ht="15.75">
      <c r="C2181" s="23"/>
    </row>
    <row r="2182" ht="15.75">
      <c r="C2182" s="23"/>
    </row>
    <row r="2183" ht="15.75">
      <c r="C2183" s="23"/>
    </row>
    <row r="2184" ht="15.75">
      <c r="C2184" s="23"/>
    </row>
    <row r="2185" ht="15.75">
      <c r="C2185" s="23"/>
    </row>
    <row r="2186" ht="15.75">
      <c r="C2186" s="23"/>
    </row>
    <row r="2187" ht="15.75">
      <c r="C2187" s="23"/>
    </row>
    <row r="2188" ht="15.75">
      <c r="C2188" s="23"/>
    </row>
    <row r="2189" ht="15.75">
      <c r="C2189" s="23"/>
    </row>
    <row r="2190" ht="15.75">
      <c r="C2190" s="23"/>
    </row>
    <row r="2191" ht="15.75">
      <c r="C2191" s="23"/>
    </row>
    <row r="2192" ht="15.75">
      <c r="C2192" s="23"/>
    </row>
    <row r="2193" ht="15.75">
      <c r="C2193" s="23"/>
    </row>
    <row r="2194" ht="15.75">
      <c r="C2194" s="23"/>
    </row>
    <row r="2195" ht="15.75">
      <c r="C2195" s="23"/>
    </row>
    <row r="2196" ht="15.75">
      <c r="C2196" s="23"/>
    </row>
    <row r="2197" ht="15.75">
      <c r="C2197" s="23"/>
    </row>
    <row r="2198" ht="15.75">
      <c r="C2198" s="23"/>
    </row>
    <row r="2199" ht="15.75">
      <c r="C2199" s="23"/>
    </row>
    <row r="2200" ht="15.75">
      <c r="C2200" s="23"/>
    </row>
    <row r="2201" ht="15.75">
      <c r="C2201" s="23"/>
    </row>
    <row r="2202" ht="15.75">
      <c r="C2202" s="23"/>
    </row>
    <row r="2203" ht="15.75">
      <c r="C2203" s="23"/>
    </row>
    <row r="2204" ht="15.75">
      <c r="C2204" s="23"/>
    </row>
    <row r="2205" ht="15.75">
      <c r="C2205" s="23"/>
    </row>
    <row r="2206" ht="15.75">
      <c r="C2206" s="23"/>
    </row>
    <row r="2207" ht="15.75">
      <c r="C2207" s="23"/>
    </row>
    <row r="2208" ht="15.75">
      <c r="C2208" s="23"/>
    </row>
    <row r="2209" ht="15.75">
      <c r="C2209" s="23"/>
    </row>
    <row r="2210" ht="15.75">
      <c r="C2210" s="23"/>
    </row>
    <row r="2211" ht="15.75">
      <c r="C2211" s="23"/>
    </row>
    <row r="2212" ht="15.75">
      <c r="C2212" s="23"/>
    </row>
    <row r="2213" ht="15.75">
      <c r="C2213" s="23"/>
    </row>
    <row r="2214" ht="15.75">
      <c r="C2214" s="23"/>
    </row>
    <row r="2215" ht="15.75">
      <c r="C2215" s="23"/>
    </row>
    <row r="2216" ht="15.75">
      <c r="C2216" s="23"/>
    </row>
    <row r="2217" ht="15.75">
      <c r="C2217" s="23"/>
    </row>
    <row r="2218" ht="15.75">
      <c r="C2218" s="23"/>
    </row>
    <row r="2219" ht="15.75">
      <c r="C2219" s="23"/>
    </row>
    <row r="2220" ht="15.75">
      <c r="C2220" s="23"/>
    </row>
    <row r="2221" ht="15.75">
      <c r="C2221" s="23"/>
    </row>
    <row r="2222" ht="15.75">
      <c r="C2222" s="23"/>
    </row>
    <row r="2223" ht="15.75">
      <c r="C2223" s="23"/>
    </row>
    <row r="2224" ht="15.75">
      <c r="C2224" s="23"/>
    </row>
    <row r="2225" ht="15.75">
      <c r="C2225" s="23"/>
    </row>
    <row r="2226" ht="15.75">
      <c r="C2226" s="23"/>
    </row>
    <row r="2227" ht="15.75">
      <c r="C2227" s="23"/>
    </row>
    <row r="2228" ht="15.75">
      <c r="C2228" s="23"/>
    </row>
    <row r="2229" ht="15.75">
      <c r="C2229" s="23"/>
    </row>
    <row r="2230" ht="15.75">
      <c r="C2230" s="23"/>
    </row>
    <row r="2231" ht="15.75">
      <c r="C2231" s="23"/>
    </row>
    <row r="2232" ht="15.75">
      <c r="C2232" s="23"/>
    </row>
    <row r="2233" ht="15.75">
      <c r="C2233" s="23"/>
    </row>
    <row r="2234" ht="15.75">
      <c r="C2234" s="23"/>
    </row>
    <row r="2235" ht="15.75">
      <c r="C2235" s="23"/>
    </row>
    <row r="2236" ht="15.75">
      <c r="C2236" s="23"/>
    </row>
    <row r="2237" ht="15.75">
      <c r="C2237" s="23"/>
    </row>
    <row r="2238" ht="15.75">
      <c r="C2238" s="23"/>
    </row>
    <row r="2239" ht="15.75">
      <c r="C2239" s="23"/>
    </row>
    <row r="2240" ht="15.75">
      <c r="C2240" s="23"/>
    </row>
    <row r="2241" ht="15.75">
      <c r="C2241" s="23"/>
    </row>
    <row r="2242" ht="15.75">
      <c r="C2242" s="23"/>
    </row>
    <row r="2243" ht="15.75">
      <c r="C2243" s="23"/>
    </row>
    <row r="2244" ht="15.75">
      <c r="C2244" s="23"/>
    </row>
    <row r="2245" ht="15.75">
      <c r="C2245" s="23"/>
    </row>
    <row r="2246" ht="15.75">
      <c r="C2246" s="23"/>
    </row>
    <row r="2247" ht="15.75">
      <c r="C2247" s="23"/>
    </row>
    <row r="2248" ht="15.75">
      <c r="C2248" s="23"/>
    </row>
    <row r="2249" ht="15.75">
      <c r="C2249" s="23"/>
    </row>
    <row r="2250" ht="15.75">
      <c r="C2250" s="23"/>
    </row>
    <row r="2251" ht="15.75">
      <c r="C2251" s="23"/>
    </row>
    <row r="2252" ht="15.75">
      <c r="C2252" s="23"/>
    </row>
    <row r="2253" ht="15.75">
      <c r="C2253" s="23"/>
    </row>
    <row r="2254" ht="15.75">
      <c r="C2254" s="23"/>
    </row>
    <row r="2255" ht="15.75">
      <c r="C2255" s="23"/>
    </row>
    <row r="2256" ht="15.75">
      <c r="C2256" s="23"/>
    </row>
    <row r="2257" ht="15.75">
      <c r="C2257" s="23"/>
    </row>
    <row r="2258" ht="15.75">
      <c r="C2258" s="23"/>
    </row>
    <row r="2259" ht="15.75">
      <c r="C2259" s="23"/>
    </row>
    <row r="2260" ht="15.75">
      <c r="C2260" s="23"/>
    </row>
    <row r="2261" ht="15.75">
      <c r="C2261" s="23"/>
    </row>
    <row r="2262" ht="15.75">
      <c r="C2262" s="23"/>
    </row>
    <row r="2263" ht="15.75">
      <c r="C2263" s="23"/>
    </row>
    <row r="2264" ht="15.75">
      <c r="C2264" s="23"/>
    </row>
    <row r="2265" ht="15.75">
      <c r="C2265" s="23"/>
    </row>
    <row r="2266" ht="15.75">
      <c r="C2266" s="23"/>
    </row>
    <row r="2267" ht="15.75">
      <c r="C2267" s="23"/>
    </row>
    <row r="2268" ht="15.75">
      <c r="C2268" s="23"/>
    </row>
    <row r="2269" ht="15.75">
      <c r="C2269" s="23"/>
    </row>
    <row r="2270" ht="15.75">
      <c r="C2270" s="23"/>
    </row>
    <row r="2271" ht="15.75">
      <c r="C2271" s="23"/>
    </row>
    <row r="2272" ht="15.75">
      <c r="C2272" s="23"/>
    </row>
    <row r="2273" ht="15.75">
      <c r="C2273" s="23"/>
    </row>
    <row r="2274" ht="15.75">
      <c r="C2274" s="23"/>
    </row>
    <row r="2275" ht="15.75">
      <c r="C2275" s="23"/>
    </row>
    <row r="2276" ht="15.75">
      <c r="C2276" s="23"/>
    </row>
    <row r="2277" ht="15.75">
      <c r="C2277" s="23"/>
    </row>
    <row r="2278" ht="15.75">
      <c r="C2278" s="23"/>
    </row>
    <row r="2279" ht="15.75">
      <c r="C2279" s="23"/>
    </row>
    <row r="2280" ht="15.75">
      <c r="C2280" s="23"/>
    </row>
    <row r="2281" ht="15.75">
      <c r="C2281" s="23"/>
    </row>
    <row r="2282" ht="15.75">
      <c r="C2282" s="23"/>
    </row>
    <row r="2283" ht="15.75">
      <c r="C2283" s="23"/>
    </row>
    <row r="2284" ht="15.75">
      <c r="C2284" s="23"/>
    </row>
    <row r="2285" ht="15.75">
      <c r="C2285" s="23"/>
    </row>
    <row r="2286" ht="15.75">
      <c r="C2286" s="23"/>
    </row>
    <row r="2287" ht="15.75">
      <c r="C2287" s="23"/>
    </row>
    <row r="2288" ht="15.75">
      <c r="C2288" s="23"/>
    </row>
    <row r="2289" ht="15.75">
      <c r="C2289" s="23"/>
    </row>
    <row r="2290" ht="15.75">
      <c r="C2290" s="23"/>
    </row>
    <row r="2291" ht="15.75">
      <c r="C2291" s="23"/>
    </row>
    <row r="2292" ht="15.75">
      <c r="C2292" s="23"/>
    </row>
    <row r="2293" ht="15.75">
      <c r="C2293" s="23"/>
    </row>
    <row r="2294" ht="15.75">
      <c r="C2294" s="23"/>
    </row>
    <row r="2295" ht="15.75">
      <c r="C2295" s="23"/>
    </row>
    <row r="2296" ht="15.75">
      <c r="C2296" s="23"/>
    </row>
    <row r="2297" ht="15.75">
      <c r="C2297" s="23"/>
    </row>
    <row r="2298" ht="15.75">
      <c r="C2298" s="23"/>
    </row>
    <row r="2299" ht="15.75">
      <c r="C2299" s="23"/>
    </row>
    <row r="2300" ht="15.75">
      <c r="C2300" s="23"/>
    </row>
    <row r="2301" ht="15.75">
      <c r="C2301" s="23"/>
    </row>
    <row r="2302" ht="15.75">
      <c r="C2302" s="23"/>
    </row>
    <row r="2303" ht="15.75">
      <c r="C2303" s="23"/>
    </row>
    <row r="2304" ht="15.75">
      <c r="C2304" s="23"/>
    </row>
    <row r="2305" ht="15.75">
      <c r="C2305" s="23"/>
    </row>
    <row r="2306" ht="15.75">
      <c r="C2306" s="23"/>
    </row>
    <row r="2307" ht="15.75">
      <c r="C2307" s="23"/>
    </row>
    <row r="2308" ht="15.75">
      <c r="C2308" s="23"/>
    </row>
    <row r="2309" ht="15.75">
      <c r="C2309" s="23"/>
    </row>
    <row r="2310" ht="15.75">
      <c r="C2310" s="23"/>
    </row>
    <row r="2311" ht="15.75">
      <c r="C2311" s="23"/>
    </row>
    <row r="2312" ht="15.75">
      <c r="C2312" s="23"/>
    </row>
    <row r="2313" ht="15.75">
      <c r="C2313" s="23"/>
    </row>
    <row r="2314" ht="15.75">
      <c r="C2314" s="23"/>
    </row>
    <row r="2315" ht="15.75">
      <c r="C2315" s="23"/>
    </row>
    <row r="2316" ht="15.75">
      <c r="C2316" s="23"/>
    </row>
    <row r="2317" ht="15.75">
      <c r="C2317" s="23"/>
    </row>
    <row r="2318" ht="15.75">
      <c r="C2318" s="23"/>
    </row>
    <row r="2319" ht="15.75">
      <c r="C2319" s="23"/>
    </row>
    <row r="2320" ht="15.75">
      <c r="C2320" s="23"/>
    </row>
    <row r="2321" ht="15.75">
      <c r="C2321" s="23"/>
    </row>
    <row r="2322" ht="15.75">
      <c r="C2322" s="23"/>
    </row>
    <row r="2323" ht="15.75">
      <c r="C2323" s="23"/>
    </row>
    <row r="2324" ht="15.75">
      <c r="C2324" s="23"/>
    </row>
    <row r="2325" ht="15.75">
      <c r="C2325" s="23"/>
    </row>
    <row r="2326" ht="15.75">
      <c r="C2326" s="23"/>
    </row>
    <row r="2327" ht="15.75">
      <c r="C2327" s="23"/>
    </row>
    <row r="2328" ht="15.75">
      <c r="C2328" s="23"/>
    </row>
    <row r="2329" ht="15.75">
      <c r="C2329" s="23"/>
    </row>
    <row r="2330" ht="15.75">
      <c r="C2330" s="23"/>
    </row>
    <row r="2331" ht="15.75">
      <c r="C2331" s="23"/>
    </row>
    <row r="2332" ht="15.75">
      <c r="C2332" s="23"/>
    </row>
    <row r="2333" ht="15.75">
      <c r="C2333" s="23"/>
    </row>
    <row r="2334" ht="15.75">
      <c r="C2334" s="23"/>
    </row>
    <row r="2335" ht="15.75">
      <c r="C2335" s="23"/>
    </row>
    <row r="2336" ht="15.75">
      <c r="C2336" s="23"/>
    </row>
    <row r="2337" ht="15.75">
      <c r="C2337" s="23"/>
    </row>
    <row r="2338" ht="15.75">
      <c r="C2338" s="23"/>
    </row>
    <row r="2339" ht="15.75">
      <c r="C2339" s="23"/>
    </row>
    <row r="2340" ht="15.75">
      <c r="C2340" s="23"/>
    </row>
    <row r="2341" ht="15.75">
      <c r="C2341" s="23"/>
    </row>
    <row r="2342" ht="15.75">
      <c r="C2342" s="23"/>
    </row>
    <row r="2343" ht="15.75">
      <c r="C2343" s="23"/>
    </row>
    <row r="2344" ht="15.75">
      <c r="C2344" s="23"/>
    </row>
    <row r="2345" ht="15.75">
      <c r="C2345" s="23"/>
    </row>
    <row r="2346" ht="15.75">
      <c r="C2346" s="23"/>
    </row>
    <row r="2347" ht="15.75">
      <c r="C2347" s="23"/>
    </row>
    <row r="2348" ht="15.75">
      <c r="C2348" s="23"/>
    </row>
    <row r="2349" ht="15.75">
      <c r="C2349" s="23"/>
    </row>
    <row r="2350" ht="15.75">
      <c r="C2350" s="23"/>
    </row>
    <row r="2351" ht="15.75">
      <c r="C2351" s="23"/>
    </row>
    <row r="2352" ht="15.75">
      <c r="C2352" s="23"/>
    </row>
    <row r="2353" ht="15.75">
      <c r="C2353" s="23"/>
    </row>
    <row r="2354" ht="15.75">
      <c r="C2354" s="23"/>
    </row>
    <row r="2355" ht="15.75">
      <c r="C2355" s="23"/>
    </row>
    <row r="2356" ht="15.75">
      <c r="C2356" s="23"/>
    </row>
    <row r="2357" ht="15.75">
      <c r="C2357" s="23"/>
    </row>
    <row r="2358" ht="15.75">
      <c r="C2358" s="23"/>
    </row>
    <row r="2359" ht="15.75">
      <c r="C2359" s="23"/>
    </row>
    <row r="2360" ht="15.75">
      <c r="C2360" s="23"/>
    </row>
    <row r="2361" ht="15.75">
      <c r="C2361" s="23"/>
    </row>
    <row r="2362" ht="15.75">
      <c r="C2362" s="23"/>
    </row>
    <row r="2363" ht="15.75">
      <c r="C2363" s="23"/>
    </row>
    <row r="2364" ht="15.75">
      <c r="C2364" s="23"/>
    </row>
    <row r="2365" ht="15.75">
      <c r="C2365" s="23"/>
    </row>
    <row r="2366" ht="15.75">
      <c r="C2366" s="23"/>
    </row>
    <row r="2367" ht="15.75">
      <c r="C2367" s="23"/>
    </row>
    <row r="2368" ht="15.75">
      <c r="C2368" s="23"/>
    </row>
    <row r="2369" ht="15.75">
      <c r="C2369" s="23"/>
    </row>
    <row r="2370" ht="15.75">
      <c r="C2370" s="23"/>
    </row>
    <row r="2371" ht="15.75">
      <c r="C2371" s="23"/>
    </row>
    <row r="2372" ht="15.75">
      <c r="C2372" s="23"/>
    </row>
    <row r="2373" ht="15.75">
      <c r="C2373" s="23"/>
    </row>
    <row r="2374" ht="15.75">
      <c r="C2374" s="23"/>
    </row>
    <row r="2375" ht="15.75">
      <c r="C2375" s="23"/>
    </row>
    <row r="2376" ht="15.75">
      <c r="C2376" s="23"/>
    </row>
    <row r="2377" ht="15.75">
      <c r="C2377" s="23"/>
    </row>
    <row r="2378" ht="15.75">
      <c r="C2378" s="23"/>
    </row>
    <row r="2379" ht="15.75">
      <c r="C2379" s="23"/>
    </row>
    <row r="2380" ht="15.75">
      <c r="C2380" s="23"/>
    </row>
    <row r="2381" ht="15.75">
      <c r="C2381" s="23"/>
    </row>
    <row r="2382" ht="15.75">
      <c r="C2382" s="23"/>
    </row>
    <row r="2383" ht="15.75">
      <c r="C2383" s="23"/>
    </row>
    <row r="2384" ht="15.75">
      <c r="C2384" s="23"/>
    </row>
    <row r="2385" ht="15.75">
      <c r="C2385" s="23"/>
    </row>
    <row r="2386" ht="15.75">
      <c r="C2386" s="23"/>
    </row>
    <row r="2387" ht="15.75">
      <c r="C2387" s="23"/>
    </row>
    <row r="2388" ht="15.75">
      <c r="C2388" s="23"/>
    </row>
    <row r="2389" ht="15.75">
      <c r="C2389" s="23"/>
    </row>
    <row r="2390" ht="15.75">
      <c r="C2390" s="23"/>
    </row>
    <row r="2391" ht="15.75">
      <c r="C2391" s="23"/>
    </row>
    <row r="2392" ht="15.75">
      <c r="C2392" s="23"/>
    </row>
    <row r="2393" ht="15.75">
      <c r="C2393" s="23"/>
    </row>
    <row r="2394" ht="15.75">
      <c r="C2394" s="23"/>
    </row>
    <row r="2395" ht="15.75">
      <c r="C2395" s="23"/>
    </row>
    <row r="2396" ht="15.75">
      <c r="C2396" s="23"/>
    </row>
    <row r="2397" ht="15.75">
      <c r="C2397" s="23"/>
    </row>
    <row r="2398" ht="15.75">
      <c r="C2398" s="23"/>
    </row>
    <row r="2399" ht="15.75">
      <c r="C2399" s="23"/>
    </row>
    <row r="2400" ht="15.75">
      <c r="C2400" s="23"/>
    </row>
    <row r="2401" ht="15.75">
      <c r="C2401" s="23"/>
    </row>
    <row r="2402" ht="15.75">
      <c r="C2402" s="23"/>
    </row>
    <row r="2403" ht="15.75">
      <c r="C2403" s="23"/>
    </row>
    <row r="2404" ht="15.75">
      <c r="C2404" s="23"/>
    </row>
    <row r="2405" ht="15.75">
      <c r="C2405" s="23"/>
    </row>
    <row r="2406" ht="15.75">
      <c r="C2406" s="23"/>
    </row>
    <row r="2407" ht="15.75">
      <c r="C2407" s="23"/>
    </row>
    <row r="2408" ht="15.75">
      <c r="C2408" s="23"/>
    </row>
    <row r="2409" ht="15.75">
      <c r="C2409" s="23"/>
    </row>
    <row r="2410" ht="15.75">
      <c r="C2410" s="23"/>
    </row>
    <row r="2411" ht="15.75">
      <c r="C2411" s="23"/>
    </row>
    <row r="2412" ht="15.75">
      <c r="C2412" s="23"/>
    </row>
    <row r="2413" ht="15.75">
      <c r="C2413" s="23"/>
    </row>
    <row r="2414" ht="15.75">
      <c r="C2414" s="23"/>
    </row>
    <row r="2415" ht="15.75">
      <c r="C2415" s="23"/>
    </row>
    <row r="2416" ht="15.75">
      <c r="C2416" s="23"/>
    </row>
    <row r="2417" ht="15.75">
      <c r="C2417" s="23"/>
    </row>
    <row r="2418" ht="15.75">
      <c r="C2418" s="23"/>
    </row>
    <row r="2419" ht="15.75">
      <c r="C2419" s="23"/>
    </row>
    <row r="2420" ht="15.75">
      <c r="C2420" s="23"/>
    </row>
    <row r="2421" ht="15.75">
      <c r="C2421" s="23"/>
    </row>
    <row r="2422" ht="15.75">
      <c r="C2422" s="23"/>
    </row>
    <row r="2423" ht="15.75">
      <c r="C2423" s="23"/>
    </row>
    <row r="2424" ht="15.75">
      <c r="C2424" s="23"/>
    </row>
    <row r="2425" ht="15.75">
      <c r="C2425" s="23"/>
    </row>
    <row r="2426" ht="15.75">
      <c r="C2426" s="23"/>
    </row>
    <row r="2427" ht="15.75">
      <c r="C2427" s="23"/>
    </row>
    <row r="2428" ht="15.75">
      <c r="C2428" s="23"/>
    </row>
    <row r="2429" ht="15.75">
      <c r="C2429" s="23"/>
    </row>
    <row r="2430" ht="15.75">
      <c r="C2430" s="23"/>
    </row>
    <row r="2431" ht="15.75">
      <c r="C2431" s="23"/>
    </row>
    <row r="2432" ht="15.75">
      <c r="C2432" s="23"/>
    </row>
    <row r="2433" ht="15.75">
      <c r="C2433" s="23"/>
    </row>
    <row r="2434" ht="15.75">
      <c r="C2434" s="23"/>
    </row>
    <row r="2435" ht="15.75">
      <c r="C2435" s="23"/>
    </row>
    <row r="2436" ht="15.75">
      <c r="C2436" s="23"/>
    </row>
    <row r="2437" ht="15.75">
      <c r="C2437" s="23"/>
    </row>
    <row r="2438" ht="15.75">
      <c r="C2438" s="23"/>
    </row>
    <row r="2439" ht="15.75">
      <c r="C2439" s="23"/>
    </row>
    <row r="2440" ht="15.75">
      <c r="C2440" s="23"/>
    </row>
    <row r="2441" ht="15.75">
      <c r="C2441" s="23"/>
    </row>
    <row r="2442" ht="15.75">
      <c r="C2442" s="23"/>
    </row>
    <row r="2443" ht="15.75">
      <c r="C2443" s="23"/>
    </row>
    <row r="2444" ht="15.75">
      <c r="C2444" s="23"/>
    </row>
    <row r="2445" ht="15.75">
      <c r="C2445" s="23"/>
    </row>
    <row r="2446" ht="15.75">
      <c r="C2446" s="23"/>
    </row>
    <row r="2447" ht="15.75">
      <c r="C2447" s="23"/>
    </row>
    <row r="2448" ht="15.75">
      <c r="C2448" s="23"/>
    </row>
    <row r="2449" ht="15.75">
      <c r="C2449" s="23"/>
    </row>
    <row r="2450" ht="15.75">
      <c r="C2450" s="23"/>
    </row>
    <row r="2451" ht="15.75">
      <c r="C2451" s="23"/>
    </row>
    <row r="2452" ht="15.75">
      <c r="C2452" s="23"/>
    </row>
    <row r="2453" ht="15.75">
      <c r="C2453" s="23"/>
    </row>
    <row r="2454" ht="15.75">
      <c r="C2454" s="23"/>
    </row>
    <row r="2455" ht="15.75">
      <c r="C2455" s="23"/>
    </row>
    <row r="2456" ht="15.75">
      <c r="C2456" s="23"/>
    </row>
    <row r="2457" ht="15.75">
      <c r="C2457" s="23"/>
    </row>
    <row r="2458" ht="15.75">
      <c r="C2458" s="23"/>
    </row>
    <row r="2459" ht="15.75">
      <c r="C2459" s="23"/>
    </row>
    <row r="2460" ht="15.75">
      <c r="C2460" s="23"/>
    </row>
    <row r="2461" ht="15.75">
      <c r="C2461" s="23"/>
    </row>
    <row r="2462" ht="15.75">
      <c r="C2462" s="23"/>
    </row>
    <row r="2463" ht="15.75">
      <c r="C2463" s="23"/>
    </row>
    <row r="2464" ht="15.75">
      <c r="C2464" s="23"/>
    </row>
    <row r="2465" ht="15.75">
      <c r="C2465" s="23"/>
    </row>
    <row r="2466" ht="15.75">
      <c r="C2466" s="23"/>
    </row>
    <row r="2467" ht="15.75">
      <c r="C2467" s="23"/>
    </row>
    <row r="2468" ht="15.75">
      <c r="C2468" s="23"/>
    </row>
    <row r="2469" ht="15.75">
      <c r="C2469" s="23"/>
    </row>
    <row r="2470" ht="15.75">
      <c r="C2470" s="23"/>
    </row>
    <row r="2471" ht="15.75">
      <c r="C2471" s="23"/>
    </row>
    <row r="2472" ht="15.75">
      <c r="C2472" s="23"/>
    </row>
    <row r="2473" ht="15.75">
      <c r="C2473" s="23"/>
    </row>
    <row r="2474" ht="15.75">
      <c r="C2474" s="23"/>
    </row>
    <row r="2475" ht="15.75">
      <c r="C2475" s="23"/>
    </row>
    <row r="2476" ht="15.75">
      <c r="C2476" s="23"/>
    </row>
    <row r="2477" ht="15.75">
      <c r="C2477" s="23"/>
    </row>
    <row r="2478" ht="15.75">
      <c r="C2478" s="23"/>
    </row>
    <row r="2479" ht="15.75">
      <c r="C2479" s="23"/>
    </row>
    <row r="2480" ht="15.75">
      <c r="C2480" s="23"/>
    </row>
    <row r="2481" ht="15.75">
      <c r="C2481" s="23"/>
    </row>
    <row r="2482" ht="15.75">
      <c r="C2482" s="23"/>
    </row>
    <row r="2483" ht="15.75">
      <c r="C2483" s="23"/>
    </row>
    <row r="2484" ht="15.75">
      <c r="C2484" s="23"/>
    </row>
    <row r="2485" ht="15.75">
      <c r="C2485" s="23"/>
    </row>
    <row r="2486" ht="15.75">
      <c r="C2486" s="23"/>
    </row>
    <row r="2487" ht="15.75">
      <c r="C2487" s="23"/>
    </row>
    <row r="2488" ht="15.75">
      <c r="C2488" s="23"/>
    </row>
    <row r="2489" ht="15.75">
      <c r="C2489" s="23"/>
    </row>
    <row r="2490" ht="15.75">
      <c r="C2490" s="23"/>
    </row>
    <row r="2491" ht="15.75">
      <c r="C2491" s="23"/>
    </row>
    <row r="2492" ht="15.75">
      <c r="C2492" s="23"/>
    </row>
    <row r="2493" ht="15.75">
      <c r="C2493" s="23"/>
    </row>
    <row r="2494" ht="15.75">
      <c r="C2494" s="23"/>
    </row>
    <row r="2495" ht="15.75">
      <c r="C2495" s="23"/>
    </row>
    <row r="2496" ht="15.75">
      <c r="C2496" s="23"/>
    </row>
    <row r="2497" ht="15.75">
      <c r="C2497" s="23"/>
    </row>
    <row r="2498" ht="15.75">
      <c r="C2498" s="23"/>
    </row>
    <row r="2499" ht="15.75">
      <c r="C2499" s="23"/>
    </row>
    <row r="2500" ht="15.75">
      <c r="C2500" s="23"/>
    </row>
    <row r="2501" ht="15.75">
      <c r="C2501" s="23"/>
    </row>
    <row r="2502" ht="15.75">
      <c r="C2502" s="23"/>
    </row>
    <row r="2503" ht="15.75">
      <c r="C2503" s="23"/>
    </row>
    <row r="2504" ht="15.75">
      <c r="C2504" s="23"/>
    </row>
    <row r="2505" ht="15.75">
      <c r="C2505" s="23"/>
    </row>
    <row r="2506" ht="15.75">
      <c r="C2506" s="23"/>
    </row>
    <row r="2507" ht="15.75">
      <c r="C2507" s="23"/>
    </row>
    <row r="2508" ht="15.75">
      <c r="C2508" s="23"/>
    </row>
    <row r="2509" ht="15.75">
      <c r="C2509" s="23"/>
    </row>
    <row r="2510" ht="15.75">
      <c r="C2510" s="23"/>
    </row>
    <row r="2511" ht="15.75">
      <c r="C2511" s="23"/>
    </row>
    <row r="2512" ht="15.75">
      <c r="C2512" s="23"/>
    </row>
    <row r="2513" ht="15.75">
      <c r="C2513" s="23"/>
    </row>
    <row r="2514" ht="15.75">
      <c r="C2514" s="23"/>
    </row>
    <row r="2515" ht="15.75">
      <c r="C2515" s="23"/>
    </row>
    <row r="2516" ht="15.75">
      <c r="C2516" s="23"/>
    </row>
    <row r="2517" ht="15.75">
      <c r="C2517" s="23"/>
    </row>
    <row r="2518" ht="15.75">
      <c r="C2518" s="23"/>
    </row>
    <row r="2519" ht="15.75">
      <c r="C2519" s="23"/>
    </row>
    <row r="2520" ht="15.75">
      <c r="C2520" s="23"/>
    </row>
    <row r="2521" ht="15.75">
      <c r="C2521" s="23"/>
    </row>
    <row r="2522" ht="15.75">
      <c r="C2522" s="23"/>
    </row>
    <row r="2523" ht="15.75">
      <c r="C2523" s="23"/>
    </row>
    <row r="2524" ht="15.75">
      <c r="C2524" s="23"/>
    </row>
    <row r="2525" ht="15.75">
      <c r="C2525" s="23"/>
    </row>
    <row r="2526" ht="15.75">
      <c r="C2526" s="23"/>
    </row>
    <row r="2527" ht="15.75">
      <c r="C2527" s="23"/>
    </row>
    <row r="2528" ht="15.75">
      <c r="C2528" s="23"/>
    </row>
    <row r="2529" ht="15.75">
      <c r="C2529" s="23"/>
    </row>
    <row r="2530" ht="15.75">
      <c r="C2530" s="23"/>
    </row>
    <row r="2531" ht="15.75">
      <c r="C2531" s="23"/>
    </row>
    <row r="2532" ht="15.75">
      <c r="C2532" s="23"/>
    </row>
    <row r="2533" ht="15.75">
      <c r="C2533" s="23"/>
    </row>
    <row r="2534" ht="15.75">
      <c r="C2534" s="23"/>
    </row>
    <row r="2535" ht="15.75">
      <c r="C2535" s="23"/>
    </row>
    <row r="2536" ht="15.75">
      <c r="C2536" s="23"/>
    </row>
    <row r="2537" ht="15.75">
      <c r="C2537" s="23"/>
    </row>
    <row r="2538" ht="15.75">
      <c r="C2538" s="23"/>
    </row>
    <row r="2539" ht="15.75">
      <c r="C2539" s="23"/>
    </row>
    <row r="2540" ht="15.75">
      <c r="C2540" s="23"/>
    </row>
    <row r="2541" ht="15.75">
      <c r="C2541" s="23"/>
    </row>
    <row r="2542" ht="15.75">
      <c r="C2542" s="23"/>
    </row>
    <row r="2543" ht="15.75">
      <c r="C2543" s="23"/>
    </row>
    <row r="2544" ht="15.75">
      <c r="C2544" s="23"/>
    </row>
    <row r="2545" ht="15.75">
      <c r="C2545" s="23"/>
    </row>
    <row r="2546" ht="15.75">
      <c r="C2546" s="23"/>
    </row>
    <row r="2547" ht="15.75">
      <c r="C2547" s="23"/>
    </row>
    <row r="2548" ht="15.75">
      <c r="C2548" s="23"/>
    </row>
    <row r="2549" ht="15.75">
      <c r="C2549" s="23"/>
    </row>
    <row r="2550" ht="15.75">
      <c r="C2550" s="23"/>
    </row>
    <row r="2551" ht="15.75">
      <c r="C2551" s="23"/>
    </row>
    <row r="2552" ht="15.75">
      <c r="C2552" s="23"/>
    </row>
    <row r="2553" ht="15.75">
      <c r="C2553" s="23"/>
    </row>
    <row r="2554" ht="15.75">
      <c r="C2554" s="23"/>
    </row>
    <row r="2555" ht="15.75">
      <c r="C2555" s="23"/>
    </row>
    <row r="2556" ht="15.75">
      <c r="C2556" s="23"/>
    </row>
    <row r="2557" ht="15.75">
      <c r="C2557" s="23"/>
    </row>
    <row r="2558" ht="15.75">
      <c r="C2558" s="23"/>
    </row>
    <row r="2559" ht="15.75">
      <c r="C2559" s="23"/>
    </row>
    <row r="2560" ht="15.75">
      <c r="C2560" s="23"/>
    </row>
    <row r="2561" ht="15.75">
      <c r="C2561" s="23"/>
    </row>
    <row r="2562" ht="15.75">
      <c r="C2562" s="23"/>
    </row>
    <row r="2563" ht="15.75">
      <c r="C2563" s="23"/>
    </row>
    <row r="2564" ht="15.75">
      <c r="C2564" s="23"/>
    </row>
    <row r="2565" ht="15.75">
      <c r="C2565" s="23"/>
    </row>
    <row r="2566" ht="15.75">
      <c r="C2566" s="23"/>
    </row>
    <row r="2567" ht="15.75">
      <c r="C2567" s="23"/>
    </row>
    <row r="2568" ht="15.75">
      <c r="C2568" s="23"/>
    </row>
    <row r="2569" ht="15.75">
      <c r="C2569" s="23"/>
    </row>
    <row r="2570" ht="15.75">
      <c r="C2570" s="23"/>
    </row>
    <row r="2571" ht="15.75">
      <c r="C2571" s="23"/>
    </row>
    <row r="2572" ht="15.75">
      <c r="C2572" s="23"/>
    </row>
    <row r="2573" ht="15.75">
      <c r="C2573" s="23"/>
    </row>
    <row r="2574" ht="15.75">
      <c r="C2574" s="23"/>
    </row>
    <row r="2575" ht="15.75">
      <c r="C2575" s="23"/>
    </row>
    <row r="2576" ht="15.75">
      <c r="C2576" s="23"/>
    </row>
    <row r="2577" ht="15.75">
      <c r="C2577" s="23"/>
    </row>
    <row r="2578" ht="15.75">
      <c r="C2578" s="23"/>
    </row>
    <row r="2579" ht="15.75">
      <c r="C2579" s="23"/>
    </row>
    <row r="2580" ht="15.75">
      <c r="C2580" s="23"/>
    </row>
    <row r="2581" ht="15.75">
      <c r="C2581" s="23"/>
    </row>
    <row r="2582" ht="15.75">
      <c r="C2582" s="23"/>
    </row>
    <row r="2583" ht="15.75">
      <c r="C2583" s="23"/>
    </row>
    <row r="2584" ht="15.75">
      <c r="C2584" s="23"/>
    </row>
    <row r="2585" ht="15.75">
      <c r="C2585" s="23"/>
    </row>
    <row r="2586" ht="15.75">
      <c r="C2586" s="23"/>
    </row>
    <row r="2587" ht="15.75">
      <c r="C2587" s="23"/>
    </row>
    <row r="2588" ht="15.75">
      <c r="C2588" s="23"/>
    </row>
    <row r="2589" ht="15.75">
      <c r="C2589" s="23"/>
    </row>
    <row r="2590" ht="15.75">
      <c r="C2590" s="23"/>
    </row>
    <row r="2591" ht="15.75">
      <c r="C2591" s="23"/>
    </row>
    <row r="2592" ht="15.75">
      <c r="C2592" s="23"/>
    </row>
    <row r="2593" ht="15.75">
      <c r="C2593" s="23"/>
    </row>
    <row r="2594" ht="15.75">
      <c r="C2594" s="23"/>
    </row>
    <row r="2595" ht="15.75">
      <c r="C2595" s="23"/>
    </row>
    <row r="2596" ht="15.75">
      <c r="C2596" s="23"/>
    </row>
    <row r="2597" ht="15.75">
      <c r="C2597" s="23"/>
    </row>
    <row r="2598" ht="15.75">
      <c r="C2598" s="23"/>
    </row>
    <row r="2599" ht="15.75">
      <c r="C2599" s="23"/>
    </row>
    <row r="2600" ht="15.75">
      <c r="C2600" s="23"/>
    </row>
    <row r="2601" ht="15.75">
      <c r="C2601" s="23"/>
    </row>
    <row r="2602" ht="15.75">
      <c r="C2602" s="23"/>
    </row>
    <row r="2603" ht="15.75">
      <c r="C2603" s="23"/>
    </row>
    <row r="2604" ht="15.75">
      <c r="C2604" s="23"/>
    </row>
    <row r="2605" ht="15.75">
      <c r="C2605" s="23"/>
    </row>
    <row r="2606" ht="15.75">
      <c r="C2606" s="23"/>
    </row>
    <row r="2607" ht="15.75">
      <c r="C2607" s="23"/>
    </row>
    <row r="2608" ht="15.75">
      <c r="C2608" s="23"/>
    </row>
    <row r="2609" ht="15.75">
      <c r="C2609" s="23"/>
    </row>
    <row r="2610" ht="15.75">
      <c r="C2610" s="23"/>
    </row>
    <row r="2611" ht="15.75">
      <c r="C2611" s="23"/>
    </row>
    <row r="2612" ht="15.75">
      <c r="C2612" s="23"/>
    </row>
    <row r="2613" ht="15.75">
      <c r="C2613" s="23"/>
    </row>
    <row r="2614" ht="15.75">
      <c r="C2614" s="23"/>
    </row>
    <row r="2615" ht="15.75">
      <c r="C2615" s="23"/>
    </row>
    <row r="2616" ht="15.75">
      <c r="C2616" s="23"/>
    </row>
    <row r="2617" ht="15.75">
      <c r="C2617" s="23"/>
    </row>
    <row r="2618" ht="15.75">
      <c r="C2618" s="23"/>
    </row>
    <row r="2619" ht="15.75">
      <c r="C2619" s="23"/>
    </row>
    <row r="2620" ht="15.75">
      <c r="C2620" s="23"/>
    </row>
    <row r="2621" ht="15.75">
      <c r="C2621" s="23"/>
    </row>
    <row r="2622" ht="15.75">
      <c r="C2622" s="23"/>
    </row>
    <row r="2623" ht="15.75">
      <c r="C2623" s="23"/>
    </row>
    <row r="2624" ht="15.75">
      <c r="C2624" s="23"/>
    </row>
    <row r="2625" ht="15.75">
      <c r="C2625" s="23"/>
    </row>
    <row r="2626" ht="15.75">
      <c r="C2626" s="23"/>
    </row>
    <row r="2627" ht="15.75">
      <c r="C2627" s="23"/>
    </row>
    <row r="2628" ht="15.75">
      <c r="C2628" s="23"/>
    </row>
    <row r="2629" ht="15.75">
      <c r="C2629" s="23"/>
    </row>
    <row r="2630" ht="15.75">
      <c r="C2630" s="23"/>
    </row>
    <row r="2631" ht="15.75">
      <c r="C2631" s="23"/>
    </row>
    <row r="2632" ht="15.75">
      <c r="C2632" s="23"/>
    </row>
    <row r="2633" ht="15.75">
      <c r="C2633" s="23"/>
    </row>
    <row r="2634" ht="15.75">
      <c r="C2634" s="23"/>
    </row>
    <row r="2635" ht="15.75">
      <c r="C2635" s="23"/>
    </row>
    <row r="2636" ht="15.75">
      <c r="C2636" s="23"/>
    </row>
    <row r="2637" ht="15.75">
      <c r="C2637" s="23"/>
    </row>
    <row r="2638" ht="15.75">
      <c r="C2638" s="23"/>
    </row>
    <row r="2639" ht="15.75">
      <c r="C2639" s="23"/>
    </row>
    <row r="2640" ht="15.75">
      <c r="C2640" s="23"/>
    </row>
    <row r="2641" ht="15.75">
      <c r="C2641" s="23"/>
    </row>
    <row r="2642" ht="15.75">
      <c r="C2642" s="23"/>
    </row>
    <row r="2643" ht="15.75">
      <c r="C2643" s="23"/>
    </row>
    <row r="2644" ht="15.75">
      <c r="C2644" s="23"/>
    </row>
    <row r="2645" ht="15.75">
      <c r="C2645" s="23"/>
    </row>
    <row r="2646" ht="15.75">
      <c r="C2646" s="23"/>
    </row>
    <row r="2647" ht="15.75">
      <c r="C2647" s="23"/>
    </row>
    <row r="2648" ht="15.75">
      <c r="C2648" s="23"/>
    </row>
    <row r="2649" ht="15.75">
      <c r="C2649" s="23"/>
    </row>
    <row r="2650" ht="15.75">
      <c r="C2650" s="23"/>
    </row>
    <row r="2651" ht="15.75">
      <c r="C2651" s="23"/>
    </row>
    <row r="2652" ht="15.75">
      <c r="C2652" s="23"/>
    </row>
    <row r="2653" ht="15.75">
      <c r="C2653" s="23"/>
    </row>
    <row r="2654" ht="15.75">
      <c r="C2654" s="23"/>
    </row>
    <row r="2655" ht="15.75">
      <c r="C2655" s="23"/>
    </row>
    <row r="2656" ht="15.75">
      <c r="C2656" s="23"/>
    </row>
    <row r="2657" ht="15.75">
      <c r="C2657" s="23"/>
    </row>
    <row r="2658" ht="15.75">
      <c r="C2658" s="23"/>
    </row>
    <row r="2659" ht="15.75">
      <c r="C2659" s="23"/>
    </row>
    <row r="2660" ht="15.75">
      <c r="C2660" s="23"/>
    </row>
    <row r="2661" ht="15.75">
      <c r="C2661" s="23"/>
    </row>
    <row r="2662" ht="15.75">
      <c r="C2662" s="23"/>
    </row>
    <row r="2663" ht="15.75">
      <c r="C2663" s="23"/>
    </row>
    <row r="2664" ht="15.75">
      <c r="C2664" s="23"/>
    </row>
    <row r="2665" ht="15.75">
      <c r="C2665" s="23"/>
    </row>
    <row r="2666" ht="15.75">
      <c r="C2666" s="23"/>
    </row>
    <row r="2667" ht="15.75">
      <c r="C2667" s="23"/>
    </row>
    <row r="2668" ht="15.75">
      <c r="C2668" s="23"/>
    </row>
    <row r="2669" ht="15.75">
      <c r="C2669" s="23"/>
    </row>
    <row r="2670" ht="15.75">
      <c r="C2670" s="23"/>
    </row>
    <row r="2671" ht="15.75">
      <c r="C2671" s="23"/>
    </row>
    <row r="2672" ht="15.75">
      <c r="C2672" s="23"/>
    </row>
    <row r="2673" ht="15.75">
      <c r="C2673" s="23"/>
    </row>
    <row r="2674" ht="15.75">
      <c r="C2674" s="23"/>
    </row>
    <row r="2675" ht="15.75">
      <c r="C2675" s="23"/>
    </row>
    <row r="2676" ht="15.75">
      <c r="C2676" s="23"/>
    </row>
    <row r="2677" ht="15.75">
      <c r="C2677" s="23"/>
    </row>
    <row r="2678" ht="15.75">
      <c r="C2678" s="23"/>
    </row>
    <row r="2679" ht="15.75">
      <c r="C2679" s="23"/>
    </row>
    <row r="2680" ht="15.75">
      <c r="C2680" s="23"/>
    </row>
    <row r="2681" ht="15.75">
      <c r="C2681" s="23"/>
    </row>
    <row r="2682" ht="15.75">
      <c r="C2682" s="23"/>
    </row>
    <row r="2683" ht="15.75">
      <c r="C2683" s="23"/>
    </row>
    <row r="2684" ht="15.75">
      <c r="C2684" s="23"/>
    </row>
    <row r="2685" ht="15.75">
      <c r="C2685" s="23"/>
    </row>
    <row r="2686" ht="15.75">
      <c r="C2686" s="23"/>
    </row>
    <row r="2687" ht="15.75">
      <c r="C2687" s="23"/>
    </row>
    <row r="2688" ht="15.75">
      <c r="C2688" s="23"/>
    </row>
    <row r="2689" ht="15.75">
      <c r="C2689" s="23"/>
    </row>
    <row r="2690" ht="15.75">
      <c r="C2690" s="23"/>
    </row>
    <row r="2691" ht="15.75">
      <c r="C2691" s="23"/>
    </row>
    <row r="2692" ht="15.75">
      <c r="C2692" s="23"/>
    </row>
    <row r="2693" ht="15.75">
      <c r="C2693" s="23"/>
    </row>
    <row r="2694" ht="15.75">
      <c r="C2694" s="23"/>
    </row>
    <row r="2695" ht="15.75">
      <c r="C2695" s="23"/>
    </row>
    <row r="2696" ht="15.75">
      <c r="C2696" s="23"/>
    </row>
    <row r="2697" ht="15.75">
      <c r="C2697" s="23"/>
    </row>
    <row r="2698" ht="15.75">
      <c r="C2698" s="23"/>
    </row>
    <row r="2699" ht="15.75">
      <c r="C2699" s="23"/>
    </row>
    <row r="2700" ht="15.75">
      <c r="C2700" s="23"/>
    </row>
    <row r="2701" ht="15.75">
      <c r="C2701" s="23"/>
    </row>
    <row r="2702" ht="15.75">
      <c r="C2702" s="23"/>
    </row>
    <row r="2703" ht="15.75">
      <c r="C2703" s="23"/>
    </row>
    <row r="2704" ht="15.75">
      <c r="C2704" s="23"/>
    </row>
    <row r="2705" ht="15.75">
      <c r="C2705" s="23"/>
    </row>
    <row r="2706" ht="15.75">
      <c r="C2706" s="23"/>
    </row>
    <row r="2707" ht="15.75">
      <c r="C2707" s="23"/>
    </row>
    <row r="2708" ht="15.75">
      <c r="C2708" s="23"/>
    </row>
    <row r="2709" ht="15.75">
      <c r="C2709" s="23"/>
    </row>
    <row r="2710" ht="15.75">
      <c r="C2710" s="23"/>
    </row>
    <row r="2711" ht="15.75">
      <c r="C2711" s="23"/>
    </row>
    <row r="2712" ht="15.75">
      <c r="C2712" s="23"/>
    </row>
    <row r="2713" ht="15.75">
      <c r="C2713" s="23"/>
    </row>
    <row r="2714" ht="15.75">
      <c r="C2714" s="23"/>
    </row>
    <row r="2715" ht="15.75">
      <c r="C2715" s="23"/>
    </row>
    <row r="2716" ht="15.75">
      <c r="C2716" s="23"/>
    </row>
    <row r="2717" ht="15.75">
      <c r="C2717" s="23"/>
    </row>
    <row r="2718" ht="15.75">
      <c r="C2718" s="23"/>
    </row>
    <row r="2719" ht="15.75">
      <c r="C2719" s="23"/>
    </row>
    <row r="2720" ht="15.75">
      <c r="C2720" s="23"/>
    </row>
    <row r="2721" ht="15.75">
      <c r="C2721" s="23"/>
    </row>
    <row r="2722" ht="15.75">
      <c r="C2722" s="23"/>
    </row>
    <row r="2723" ht="15.75">
      <c r="C2723" s="23"/>
    </row>
    <row r="2724" ht="15.75">
      <c r="C2724" s="23"/>
    </row>
    <row r="2725" ht="15.75">
      <c r="C2725" s="23"/>
    </row>
    <row r="2726" ht="15.75">
      <c r="C2726" s="23"/>
    </row>
    <row r="2727" ht="15.75">
      <c r="C2727" s="23"/>
    </row>
    <row r="2728" ht="15.75">
      <c r="C2728" s="23"/>
    </row>
    <row r="2729" ht="15.75">
      <c r="C2729" s="23"/>
    </row>
    <row r="2730" ht="15.75">
      <c r="C2730" s="23"/>
    </row>
    <row r="2731" ht="15.75">
      <c r="C2731" s="23"/>
    </row>
    <row r="2732" ht="15.75">
      <c r="C2732" s="23"/>
    </row>
    <row r="2733" ht="15.75">
      <c r="C2733" s="23"/>
    </row>
    <row r="2734" ht="15.75">
      <c r="C2734" s="23"/>
    </row>
    <row r="2735" ht="15.75">
      <c r="C2735" s="23"/>
    </row>
    <row r="2736" ht="15.75">
      <c r="C2736" s="23"/>
    </row>
    <row r="2737" ht="15.75">
      <c r="C2737" s="23"/>
    </row>
    <row r="2738" ht="15.75">
      <c r="C2738" s="23"/>
    </row>
    <row r="2739" ht="15.75">
      <c r="C2739" s="23"/>
    </row>
    <row r="2740" ht="15.75">
      <c r="C2740" s="23"/>
    </row>
    <row r="2741" ht="15.75">
      <c r="C2741" s="23"/>
    </row>
    <row r="2742" ht="15.75">
      <c r="C2742" s="23"/>
    </row>
    <row r="2743" ht="15.75">
      <c r="C2743" s="23"/>
    </row>
    <row r="2744" ht="15.75">
      <c r="C2744" s="23"/>
    </row>
    <row r="2745" ht="15.75">
      <c r="C2745" s="23"/>
    </row>
    <row r="2746" ht="15.75">
      <c r="C2746" s="23"/>
    </row>
    <row r="2747" ht="15.75">
      <c r="C2747" s="23"/>
    </row>
    <row r="2748" ht="15.75">
      <c r="C2748" s="23"/>
    </row>
    <row r="2749" ht="15.75">
      <c r="C2749" s="23"/>
    </row>
    <row r="2750" ht="15.75">
      <c r="C2750" s="23"/>
    </row>
    <row r="2751" ht="15.75">
      <c r="C2751" s="23"/>
    </row>
    <row r="2752" ht="15.75">
      <c r="C2752" s="23"/>
    </row>
    <row r="2753" ht="15.75">
      <c r="C2753" s="23"/>
    </row>
    <row r="2754" ht="15.75">
      <c r="C2754" s="23"/>
    </row>
    <row r="2755" ht="15.75">
      <c r="C2755" s="23"/>
    </row>
    <row r="2756" ht="15.75">
      <c r="C2756" s="23"/>
    </row>
    <row r="2757" ht="15.75">
      <c r="C2757" s="23"/>
    </row>
    <row r="2758" ht="15.75">
      <c r="C2758" s="23"/>
    </row>
    <row r="2759" ht="15.75">
      <c r="C2759" s="23"/>
    </row>
    <row r="2760" ht="15.75">
      <c r="C2760" s="23"/>
    </row>
    <row r="2761" ht="15.75">
      <c r="C2761" s="23"/>
    </row>
    <row r="2762" ht="15.75">
      <c r="C2762" s="23"/>
    </row>
    <row r="2763" ht="15.75">
      <c r="C2763" s="23"/>
    </row>
    <row r="2764" ht="15.75">
      <c r="C2764" s="23"/>
    </row>
    <row r="2765" ht="15.75">
      <c r="C2765" s="23"/>
    </row>
    <row r="2766" ht="15.75">
      <c r="C2766" s="23"/>
    </row>
    <row r="2767" ht="15.75">
      <c r="C2767" s="23"/>
    </row>
    <row r="2768" ht="15.75">
      <c r="C2768" s="23"/>
    </row>
    <row r="2769" ht="15.75">
      <c r="C2769" s="23"/>
    </row>
    <row r="2770" ht="15.75">
      <c r="C2770" s="23"/>
    </row>
    <row r="2771" ht="15.75">
      <c r="C2771" s="23"/>
    </row>
    <row r="2772" ht="15.75">
      <c r="C2772" s="23"/>
    </row>
    <row r="2773" ht="15.75">
      <c r="C2773" s="23"/>
    </row>
    <row r="2774" ht="15.75">
      <c r="C2774" s="23"/>
    </row>
    <row r="2775" ht="15.75">
      <c r="C2775" s="23"/>
    </row>
    <row r="2776" ht="15.75">
      <c r="C2776" s="23"/>
    </row>
    <row r="2777" ht="15.75">
      <c r="C2777" s="23"/>
    </row>
    <row r="2778" ht="15.75">
      <c r="C2778" s="23"/>
    </row>
    <row r="2779" ht="15.75">
      <c r="C2779" s="23"/>
    </row>
    <row r="2780" ht="15.75">
      <c r="C2780" s="23"/>
    </row>
    <row r="2781" ht="15.75">
      <c r="C2781" s="23"/>
    </row>
    <row r="2782" ht="15.75">
      <c r="C2782" s="23"/>
    </row>
    <row r="2783" ht="15.75">
      <c r="C2783" s="23"/>
    </row>
    <row r="2784" ht="15.75">
      <c r="C2784" s="23"/>
    </row>
    <row r="2785" ht="15.75">
      <c r="C2785" s="23"/>
    </row>
    <row r="2786" ht="15.75">
      <c r="C2786" s="23"/>
    </row>
    <row r="2787" ht="15.75">
      <c r="C2787" s="23"/>
    </row>
    <row r="2788" ht="15.75">
      <c r="C2788" s="23"/>
    </row>
    <row r="2789" ht="15.75">
      <c r="C2789" s="23"/>
    </row>
    <row r="2790" ht="15.75">
      <c r="C2790" s="23"/>
    </row>
    <row r="2791" ht="15.75">
      <c r="C2791" s="23"/>
    </row>
    <row r="2792" ht="15.75">
      <c r="C2792" s="23"/>
    </row>
    <row r="2793" ht="15.75">
      <c r="C2793" s="23"/>
    </row>
    <row r="2794" ht="15.75">
      <c r="C2794" s="23"/>
    </row>
    <row r="2795" ht="15.75">
      <c r="C2795" s="23"/>
    </row>
    <row r="2796" ht="15.75">
      <c r="C2796" s="23"/>
    </row>
    <row r="2797" ht="15.75">
      <c r="C2797" s="23"/>
    </row>
    <row r="2798" ht="15.75">
      <c r="C2798" s="23"/>
    </row>
    <row r="2799" ht="15.75">
      <c r="C2799" s="23"/>
    </row>
    <row r="2800" ht="15.75">
      <c r="C2800" s="23"/>
    </row>
    <row r="2801" ht="15.75">
      <c r="C2801" s="23"/>
    </row>
    <row r="2802" ht="15.75">
      <c r="C2802" s="23"/>
    </row>
    <row r="2803" ht="15.75">
      <c r="C2803" s="23"/>
    </row>
    <row r="2804" ht="15.75">
      <c r="C2804" s="23"/>
    </row>
    <row r="2805" ht="15.75">
      <c r="C2805" s="23"/>
    </row>
    <row r="2806" ht="15.75">
      <c r="C2806" s="23"/>
    </row>
    <row r="2807" ht="15.75">
      <c r="C2807" s="23"/>
    </row>
    <row r="2808" ht="15.75">
      <c r="C2808" s="23"/>
    </row>
    <row r="2809" ht="15.75">
      <c r="C2809" s="23"/>
    </row>
    <row r="2810" ht="15.75">
      <c r="C2810" s="23"/>
    </row>
    <row r="2811" ht="15.75">
      <c r="C2811" s="23"/>
    </row>
    <row r="2812" ht="15.75">
      <c r="C2812" s="23"/>
    </row>
    <row r="2813" ht="15.75">
      <c r="C2813" s="23"/>
    </row>
    <row r="2814" ht="15.75">
      <c r="C2814" s="23"/>
    </row>
    <row r="2815" ht="15.75">
      <c r="C2815" s="23"/>
    </row>
    <row r="2816" ht="15.75">
      <c r="C2816" s="23"/>
    </row>
    <row r="2817" ht="15.75">
      <c r="C2817" s="23"/>
    </row>
    <row r="2818" ht="15.75">
      <c r="C2818" s="23"/>
    </row>
    <row r="2819" ht="15.75">
      <c r="C2819" s="23"/>
    </row>
    <row r="2820" ht="15.75">
      <c r="C2820" s="23"/>
    </row>
    <row r="2821" ht="15.75">
      <c r="C2821" s="23"/>
    </row>
    <row r="2822" ht="15.75">
      <c r="C2822" s="23"/>
    </row>
    <row r="2823" ht="15.75">
      <c r="C2823" s="23"/>
    </row>
    <row r="2824" ht="15.75">
      <c r="C2824" s="23"/>
    </row>
    <row r="2825" ht="15.75">
      <c r="C2825" s="23"/>
    </row>
    <row r="2826" ht="15.75">
      <c r="C2826" s="23"/>
    </row>
    <row r="2827" ht="15.75">
      <c r="C2827" s="23"/>
    </row>
    <row r="2828" ht="15.75">
      <c r="C2828" s="23"/>
    </row>
    <row r="2829" ht="15.75">
      <c r="C2829" s="23"/>
    </row>
    <row r="2830" ht="15.75">
      <c r="C2830" s="23"/>
    </row>
    <row r="2831" ht="15.75">
      <c r="C2831" s="23"/>
    </row>
    <row r="2832" ht="15.75">
      <c r="C2832" s="23"/>
    </row>
    <row r="2833" ht="15.75">
      <c r="C2833" s="23"/>
    </row>
    <row r="2834" ht="15.75">
      <c r="C2834" s="23"/>
    </row>
    <row r="2835" ht="15.75">
      <c r="C2835" s="23"/>
    </row>
    <row r="2836" ht="15.75">
      <c r="C2836" s="23"/>
    </row>
    <row r="2837" ht="15.75">
      <c r="C2837" s="23"/>
    </row>
    <row r="2838" ht="15.75">
      <c r="C2838" s="23"/>
    </row>
    <row r="2839" ht="15.75">
      <c r="C2839" s="23"/>
    </row>
    <row r="2840" ht="15.75">
      <c r="C2840" s="23"/>
    </row>
    <row r="2841" ht="15.75">
      <c r="C2841" s="23"/>
    </row>
    <row r="2842" ht="15.75">
      <c r="C2842" s="23"/>
    </row>
    <row r="2843" ht="15.75">
      <c r="C2843" s="23"/>
    </row>
    <row r="2844" ht="15.75">
      <c r="C2844" s="23"/>
    </row>
    <row r="2845" ht="15.75">
      <c r="C2845" s="23"/>
    </row>
    <row r="2846" ht="15.75">
      <c r="C2846" s="23"/>
    </row>
    <row r="2847" ht="15.75">
      <c r="C2847" s="23"/>
    </row>
    <row r="2848" ht="15.75">
      <c r="C2848" s="23"/>
    </row>
    <row r="2849" ht="15.75">
      <c r="C2849" s="23"/>
    </row>
    <row r="2850" ht="15.75">
      <c r="C2850" s="23"/>
    </row>
    <row r="2851" ht="15.75">
      <c r="C2851" s="23"/>
    </row>
    <row r="2852" ht="15.75">
      <c r="C2852" s="23"/>
    </row>
    <row r="2853" ht="15.75">
      <c r="C2853" s="23"/>
    </row>
    <row r="2854" ht="15.75">
      <c r="C2854" s="23"/>
    </row>
    <row r="2855" ht="15.75">
      <c r="C2855" s="23"/>
    </row>
    <row r="2856" ht="15.75">
      <c r="C2856" s="23"/>
    </row>
    <row r="2857" ht="15.75">
      <c r="C2857" s="23"/>
    </row>
    <row r="2858" ht="15.75">
      <c r="C2858" s="23"/>
    </row>
    <row r="2859" ht="15.75">
      <c r="C2859" s="23"/>
    </row>
    <row r="2860" ht="15.75">
      <c r="C2860" s="23"/>
    </row>
    <row r="2861" ht="15.75">
      <c r="C2861" s="23"/>
    </row>
    <row r="2862" ht="15.75">
      <c r="C2862" s="23"/>
    </row>
    <row r="2863" ht="15.75">
      <c r="C2863" s="23"/>
    </row>
    <row r="2864" ht="15.75">
      <c r="C2864" s="23"/>
    </row>
    <row r="2865" ht="15.75">
      <c r="C2865" s="23"/>
    </row>
    <row r="2866" ht="15.75">
      <c r="C2866" s="23"/>
    </row>
    <row r="2867" ht="15.75">
      <c r="C2867" s="23"/>
    </row>
    <row r="2868" ht="15.75">
      <c r="C2868" s="23"/>
    </row>
    <row r="2869" ht="15.75">
      <c r="C2869" s="23"/>
    </row>
    <row r="2870" ht="15.75">
      <c r="C2870" s="23"/>
    </row>
    <row r="2871" ht="15.75">
      <c r="C2871" s="23"/>
    </row>
    <row r="2872" ht="15.75">
      <c r="C2872" s="23"/>
    </row>
    <row r="2873" ht="15.75">
      <c r="C2873" s="23"/>
    </row>
    <row r="2874" ht="15.75">
      <c r="C2874" s="23"/>
    </row>
    <row r="2875" ht="15.75">
      <c r="C2875" s="23"/>
    </row>
    <row r="2876" ht="15.75">
      <c r="C2876" s="23"/>
    </row>
    <row r="2877" ht="15.75">
      <c r="C2877" s="23"/>
    </row>
    <row r="2878" ht="15.75">
      <c r="C2878" s="23"/>
    </row>
    <row r="2879" ht="15.75">
      <c r="C2879" s="23"/>
    </row>
    <row r="2880" ht="15.75">
      <c r="C2880" s="23"/>
    </row>
    <row r="2881" ht="15.75">
      <c r="C2881" s="23"/>
    </row>
    <row r="2882" ht="15.75">
      <c r="C2882" s="23"/>
    </row>
    <row r="2883" ht="15.75">
      <c r="C2883" s="23"/>
    </row>
    <row r="2884" ht="15.75">
      <c r="C2884" s="23"/>
    </row>
    <row r="2885" ht="15.75">
      <c r="C2885" s="23"/>
    </row>
    <row r="2886" ht="15.75">
      <c r="C2886" s="23"/>
    </row>
    <row r="2887" ht="15.75">
      <c r="C2887" s="23"/>
    </row>
    <row r="2888" ht="15.75">
      <c r="C2888" s="23"/>
    </row>
    <row r="2889" ht="15.75">
      <c r="C2889" s="23"/>
    </row>
    <row r="2890" ht="15.75">
      <c r="C2890" s="23"/>
    </row>
    <row r="2891" ht="15.75">
      <c r="C2891" s="23"/>
    </row>
    <row r="2892" ht="15.75">
      <c r="C2892" s="23"/>
    </row>
    <row r="2893" ht="15.75">
      <c r="C2893" s="23"/>
    </row>
    <row r="2894" ht="15.75">
      <c r="C2894" s="23"/>
    </row>
    <row r="2895" ht="15.75">
      <c r="C2895" s="23"/>
    </row>
    <row r="2896" ht="15.75">
      <c r="C2896" s="23"/>
    </row>
    <row r="2897" ht="15.75">
      <c r="C2897" s="23"/>
    </row>
    <row r="2898" ht="15.75">
      <c r="C2898" s="23"/>
    </row>
    <row r="2899" ht="15.75">
      <c r="C2899" s="23"/>
    </row>
    <row r="2900" ht="15.75">
      <c r="C2900" s="23"/>
    </row>
    <row r="2901" ht="15.75">
      <c r="C2901" s="23"/>
    </row>
    <row r="2902" ht="15.75">
      <c r="C2902" s="23"/>
    </row>
    <row r="2903" ht="15.75">
      <c r="C2903" s="23"/>
    </row>
    <row r="2904" ht="15.75">
      <c r="C2904" s="23"/>
    </row>
    <row r="2905" ht="15.75">
      <c r="C2905" s="23"/>
    </row>
    <row r="2906" ht="15.75">
      <c r="C2906" s="23"/>
    </row>
    <row r="2907" ht="15.75">
      <c r="C2907" s="23"/>
    </row>
    <row r="2908" ht="15.75">
      <c r="C2908" s="23"/>
    </row>
    <row r="2909" ht="15.75">
      <c r="C2909" s="23"/>
    </row>
    <row r="2910" ht="15.75">
      <c r="C2910" s="23"/>
    </row>
    <row r="2911" ht="15.75">
      <c r="C2911" s="23"/>
    </row>
    <row r="2912" ht="15.75">
      <c r="C2912" s="23"/>
    </row>
    <row r="2913" ht="15.75">
      <c r="C2913" s="23"/>
    </row>
    <row r="2914" ht="15.75">
      <c r="C2914" s="23"/>
    </row>
    <row r="2915" ht="15.75">
      <c r="C2915" s="23"/>
    </row>
    <row r="2916" ht="15.75">
      <c r="C2916" s="23"/>
    </row>
    <row r="2917" ht="15.75">
      <c r="C2917" s="23"/>
    </row>
    <row r="2918" ht="15.75">
      <c r="C2918" s="23"/>
    </row>
    <row r="2919" ht="15.75">
      <c r="C2919" s="23"/>
    </row>
    <row r="2920" ht="15.75">
      <c r="C2920" s="23"/>
    </row>
    <row r="2921" ht="15.75">
      <c r="C2921" s="23"/>
    </row>
    <row r="2922" ht="15.75">
      <c r="C2922" s="23"/>
    </row>
    <row r="2923" ht="15.75">
      <c r="C2923" s="23"/>
    </row>
    <row r="2924" ht="15.75">
      <c r="C2924" s="23"/>
    </row>
    <row r="2925" ht="15.75">
      <c r="C2925" s="23"/>
    </row>
    <row r="2926" ht="15.75">
      <c r="C2926" s="23"/>
    </row>
    <row r="2927" ht="15.75">
      <c r="C2927" s="23"/>
    </row>
    <row r="2928" ht="15.75">
      <c r="C2928" s="23"/>
    </row>
    <row r="2929" ht="15.75">
      <c r="C2929" s="23"/>
    </row>
    <row r="2930" ht="15.75">
      <c r="C2930" s="23"/>
    </row>
    <row r="2931" ht="15.75">
      <c r="C2931" s="23"/>
    </row>
    <row r="2932" ht="15.75">
      <c r="C2932" s="23"/>
    </row>
    <row r="2933" ht="15.75">
      <c r="C2933" s="23"/>
    </row>
    <row r="2934" ht="15.75">
      <c r="C2934" s="23"/>
    </row>
    <row r="2935" ht="15.75">
      <c r="C2935" s="23"/>
    </row>
    <row r="2936" ht="15.75">
      <c r="C2936" s="23"/>
    </row>
    <row r="2937" ht="15.75">
      <c r="C2937" s="23"/>
    </row>
    <row r="2938" ht="15.75">
      <c r="C2938" s="23"/>
    </row>
    <row r="2939" ht="15.75">
      <c r="C2939" s="23"/>
    </row>
    <row r="2940" ht="15.75">
      <c r="C2940" s="23"/>
    </row>
    <row r="2941" ht="15.75">
      <c r="C2941" s="23"/>
    </row>
    <row r="2942" ht="15.75">
      <c r="C2942" s="23"/>
    </row>
    <row r="2943" ht="15.75">
      <c r="C2943" s="23"/>
    </row>
    <row r="2944" ht="15.75">
      <c r="C2944" s="23"/>
    </row>
    <row r="2945" ht="15.75">
      <c r="C2945" s="23"/>
    </row>
    <row r="2946" ht="15.75">
      <c r="C2946" s="23"/>
    </row>
    <row r="2947" ht="15.75">
      <c r="C2947" s="23"/>
    </row>
    <row r="2948" ht="15.75">
      <c r="C2948" s="23"/>
    </row>
    <row r="2949" ht="15.75">
      <c r="C2949" s="23"/>
    </row>
    <row r="2950" ht="15.75">
      <c r="C2950" s="23"/>
    </row>
    <row r="2951" ht="15.75">
      <c r="C2951" s="23"/>
    </row>
    <row r="2952" ht="15.75">
      <c r="C2952" s="23"/>
    </row>
    <row r="2953" ht="15.75">
      <c r="C2953" s="23"/>
    </row>
    <row r="2954" ht="15.75">
      <c r="C2954" s="23"/>
    </row>
    <row r="2955" ht="15.75">
      <c r="C2955" s="23"/>
    </row>
    <row r="2956" ht="15.75">
      <c r="C2956" s="23"/>
    </row>
    <row r="2957" ht="15.75">
      <c r="C2957" s="23"/>
    </row>
    <row r="2958" ht="15.75">
      <c r="C2958" s="23"/>
    </row>
    <row r="2959" ht="15.75">
      <c r="C2959" s="23"/>
    </row>
    <row r="2960" ht="15.75">
      <c r="C2960" s="23"/>
    </row>
    <row r="2961" ht="15.75">
      <c r="C2961" s="23"/>
    </row>
    <row r="2962" ht="15.75">
      <c r="C2962" s="23"/>
    </row>
    <row r="2963" ht="15.75">
      <c r="C2963" s="23"/>
    </row>
    <row r="2964" ht="15.75">
      <c r="C2964" s="23"/>
    </row>
    <row r="2965" ht="15.75">
      <c r="C2965" s="23"/>
    </row>
    <row r="2966" ht="15.75">
      <c r="C2966" s="23"/>
    </row>
    <row r="2967" ht="15.75">
      <c r="C2967" s="23"/>
    </row>
    <row r="2968" ht="15.75">
      <c r="C2968" s="23"/>
    </row>
    <row r="2969" ht="15.75">
      <c r="C2969" s="23"/>
    </row>
    <row r="2970" ht="15.75">
      <c r="C2970" s="23"/>
    </row>
    <row r="2971" ht="15.75">
      <c r="C2971" s="23"/>
    </row>
    <row r="2972" ht="15.75">
      <c r="C2972" s="23"/>
    </row>
    <row r="2973" ht="15.75">
      <c r="C2973" s="23"/>
    </row>
    <row r="2974" ht="15.75">
      <c r="C2974" s="23"/>
    </row>
    <row r="2975" ht="15.75">
      <c r="C2975" s="23"/>
    </row>
    <row r="2976" ht="15.75">
      <c r="C2976" s="23"/>
    </row>
    <row r="2977" ht="15.75">
      <c r="C2977" s="23"/>
    </row>
    <row r="2978" ht="15.75">
      <c r="C2978" s="23"/>
    </row>
    <row r="2979" ht="15.75">
      <c r="C2979" s="23"/>
    </row>
    <row r="2980" ht="15.75">
      <c r="C2980" s="23"/>
    </row>
    <row r="2981" ht="15.75">
      <c r="C2981" s="23"/>
    </row>
    <row r="2982" ht="15.75">
      <c r="C2982" s="23"/>
    </row>
    <row r="2983" ht="15.75">
      <c r="C2983" s="23"/>
    </row>
    <row r="2984" ht="15.75">
      <c r="C2984" s="23"/>
    </row>
    <row r="2985" ht="15.75">
      <c r="C2985" s="23"/>
    </row>
    <row r="2986" ht="15.75">
      <c r="C2986" s="23"/>
    </row>
    <row r="2987" ht="15.75">
      <c r="C2987" s="23"/>
    </row>
  </sheetData>
  <sheetProtection/>
  <printOptions/>
  <pageMargins left="0.7874015748031497" right="0.4724409448818898" top="0.7874015748031497" bottom="0.6299212598425197" header="0.35433070866141736" footer="0.1968503937007874"/>
  <pageSetup firstPageNumber="1" useFirstPageNumber="1" horizontalDpi="600" verticalDpi="600" orientation="portrait" paperSize="9" scale="77" r:id="rId1"/>
  <headerFooter alignWithMargins="0">
    <oddHeader>&amp;RA költségvetési rendelettervezet 10. számú melléklete</oddHeader>
  </headerFooter>
  <rowBreaks count="6" manualBreakCount="6">
    <brk id="65" max="3" man="1"/>
    <brk id="124" max="3" man="1"/>
    <brk id="184" max="3" man="1"/>
    <brk id="225" max="255" man="1"/>
    <brk id="298" max="255" man="1"/>
    <brk id="3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59"/>
  <sheetViews>
    <sheetView view="pageBreakPreview" zoomScaleSheetLayoutView="100" zoomScalePageLayoutView="0" workbookViewId="0" topLeftCell="A1">
      <selection activeCell="H247" sqref="H247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16384" width="9" style="9" customWidth="1"/>
  </cols>
  <sheetData>
    <row r="1" spans="1:4" ht="18.75">
      <c r="A1" s="27" t="s">
        <v>0</v>
      </c>
      <c r="B1" s="8"/>
      <c r="C1" s="8"/>
      <c r="D1" s="8"/>
    </row>
    <row r="2" spans="1:4" ht="18.75">
      <c r="A2" s="27" t="s">
        <v>95</v>
      </c>
      <c r="B2" s="8"/>
      <c r="C2" s="8"/>
      <c r="D2" s="8"/>
    </row>
    <row r="3" spans="1:4" ht="18.75">
      <c r="A3" s="27" t="s">
        <v>1</v>
      </c>
      <c r="B3" s="8"/>
      <c r="C3" s="8"/>
      <c r="D3" s="8"/>
    </row>
    <row r="4" ht="15.75">
      <c r="D4" s="32"/>
    </row>
    <row r="5" ht="15.75">
      <c r="D5" s="32" t="s">
        <v>2</v>
      </c>
    </row>
    <row r="6" spans="1:4" ht="18.75">
      <c r="A6" s="33" t="s">
        <v>20</v>
      </c>
      <c r="B6" s="34"/>
      <c r="C6" s="10" t="s">
        <v>46</v>
      </c>
      <c r="D6" s="10"/>
    </row>
    <row r="7" spans="1:4" ht="18.75">
      <c r="A7" s="35"/>
      <c r="B7" s="11"/>
      <c r="C7" s="11"/>
      <c r="D7" s="11"/>
    </row>
    <row r="8" spans="1:4" ht="15.75">
      <c r="A8" s="25" t="s">
        <v>96</v>
      </c>
      <c r="B8" s="6"/>
      <c r="C8" s="43"/>
      <c r="D8" s="6"/>
    </row>
    <row r="9" spans="1:4" ht="15.75">
      <c r="A9" s="3"/>
      <c r="B9" s="3" t="s">
        <v>97</v>
      </c>
      <c r="C9" s="45"/>
      <c r="D9" s="16"/>
    </row>
    <row r="10" spans="1:4" ht="15.75">
      <c r="A10" s="46"/>
      <c r="B10" s="1"/>
      <c r="C10" s="14"/>
      <c r="D10" s="4"/>
    </row>
    <row r="11" spans="1:4" ht="15.75">
      <c r="A11" s="37" t="s">
        <v>22</v>
      </c>
      <c r="B11" s="1"/>
      <c r="C11" s="14"/>
      <c r="D11" s="4"/>
    </row>
    <row r="12" spans="1:4" ht="15.75">
      <c r="A12" s="37" t="s">
        <v>23</v>
      </c>
      <c r="B12" s="1"/>
      <c r="C12" s="14"/>
      <c r="D12" s="4"/>
    </row>
    <row r="13" spans="1:4" ht="15.75">
      <c r="A13" s="37" t="s">
        <v>24</v>
      </c>
      <c r="B13" s="1"/>
      <c r="C13" s="14"/>
      <c r="D13" s="4"/>
    </row>
    <row r="14" spans="1:4" ht="15.75">
      <c r="A14" s="37" t="s">
        <v>25</v>
      </c>
      <c r="B14" s="1"/>
      <c r="C14" s="14"/>
      <c r="D14" s="4"/>
    </row>
    <row r="15" spans="1:4" ht="15.75">
      <c r="A15" s="46"/>
      <c r="B15" s="4" t="s">
        <v>10</v>
      </c>
      <c r="C15" s="14"/>
      <c r="D15" s="4"/>
    </row>
    <row r="16" spans="1:4" ht="15.75">
      <c r="A16" s="46"/>
      <c r="B16" s="4" t="s">
        <v>11</v>
      </c>
      <c r="C16" s="14"/>
      <c r="D16" s="4"/>
    </row>
    <row r="17" spans="1:4" ht="15.75">
      <c r="A17" s="37" t="s">
        <v>26</v>
      </c>
      <c r="B17" s="1"/>
      <c r="C17" s="14"/>
      <c r="D17" s="4"/>
    </row>
    <row r="18" spans="1:4" ht="15.75">
      <c r="A18" s="37" t="s">
        <v>27</v>
      </c>
      <c r="B18" s="1"/>
      <c r="C18" s="14"/>
      <c r="D18" s="4"/>
    </row>
    <row r="19" spans="1:4" ht="15.75">
      <c r="A19" s="37" t="s">
        <v>28</v>
      </c>
      <c r="B19" s="1"/>
      <c r="C19" s="14">
        <f>50000+20000</f>
        <v>70000</v>
      </c>
      <c r="D19" s="4"/>
    </row>
    <row r="20" spans="1:4" ht="15.75">
      <c r="A20" s="37" t="s">
        <v>29</v>
      </c>
      <c r="B20" s="1"/>
      <c r="C20" s="14"/>
      <c r="D20" s="4"/>
    </row>
    <row r="21" spans="1:4" ht="15.75">
      <c r="A21" s="37" t="s">
        <v>30</v>
      </c>
      <c r="B21" s="1"/>
      <c r="C21" s="14"/>
      <c r="D21" s="4"/>
    </row>
    <row r="22" spans="1:4" ht="15.75">
      <c r="A22" s="46"/>
      <c r="B22" s="1"/>
      <c r="C22" s="14"/>
      <c r="D22" s="4"/>
    </row>
    <row r="23" spans="1:4" ht="15.75">
      <c r="A23" s="47" t="s">
        <v>122</v>
      </c>
      <c r="B23" s="2"/>
      <c r="C23" s="7">
        <f>SUM(C11:C21)</f>
        <v>70000</v>
      </c>
      <c r="D23" s="48"/>
    </row>
    <row r="24" spans="1:4" ht="15.75">
      <c r="A24" s="22"/>
      <c r="B24" s="1"/>
      <c r="C24" s="13"/>
      <c r="D24" s="4"/>
    </row>
    <row r="25" spans="1:4" ht="15.75">
      <c r="A25" s="46"/>
      <c r="B25" s="1"/>
      <c r="C25" s="46"/>
      <c r="D25" s="4"/>
    </row>
    <row r="26" spans="1:4" ht="15.75">
      <c r="A26" s="25" t="s">
        <v>99</v>
      </c>
      <c r="B26" s="6"/>
      <c r="C26" s="24"/>
      <c r="D26" s="5"/>
    </row>
    <row r="27" spans="1:4" ht="15.75">
      <c r="A27" s="3"/>
      <c r="B27" s="3" t="s">
        <v>100</v>
      </c>
      <c r="C27" s="45"/>
      <c r="D27" s="16"/>
    </row>
    <row r="28" spans="1:4" ht="15.75">
      <c r="A28" s="4"/>
      <c r="B28" s="4"/>
      <c r="C28" s="14"/>
      <c r="D28" s="4"/>
    </row>
    <row r="29" spans="1:3" ht="15.75">
      <c r="A29" s="4" t="s">
        <v>22</v>
      </c>
      <c r="B29" s="4"/>
      <c r="C29" s="14">
        <f>531124+2403+55+2734+3000+62464+1867</f>
        <v>603647</v>
      </c>
    </row>
    <row r="30" spans="1:3" ht="15.75">
      <c r="A30" s="4" t="s">
        <v>23</v>
      </c>
      <c r="B30" s="4"/>
      <c r="C30" s="14">
        <f>136697+686+18+738+243-698+16865+505</f>
        <v>155054</v>
      </c>
    </row>
    <row r="31" spans="1:3" ht="15.75">
      <c r="A31" s="4" t="s">
        <v>45</v>
      </c>
      <c r="B31" s="4"/>
      <c r="C31" s="14">
        <v>573146</v>
      </c>
    </row>
    <row r="32" spans="1:3" ht="15.75">
      <c r="A32" s="4" t="s">
        <v>25</v>
      </c>
      <c r="B32" s="4"/>
      <c r="C32" s="14">
        <f>C33+C34</f>
        <v>276993</v>
      </c>
    </row>
    <row r="33" spans="1:3" ht="15.75">
      <c r="A33" s="4"/>
      <c r="B33" s="4" t="s">
        <v>10</v>
      </c>
      <c r="C33" s="14">
        <v>14000</v>
      </c>
    </row>
    <row r="34" spans="1:3" ht="15.75">
      <c r="A34" s="4"/>
      <c r="B34" s="4" t="s">
        <v>11</v>
      </c>
      <c r="C34" s="14">
        <f>165905-3243+46252+500+20000+2000+15000+13000+500+540+1000+1539</f>
        <v>262993</v>
      </c>
    </row>
    <row r="35" spans="1:3" ht="15.75">
      <c r="A35" s="4" t="s">
        <v>26</v>
      </c>
      <c r="B35" s="4"/>
      <c r="C35" s="14"/>
    </row>
    <row r="36" spans="1:3" ht="15.75">
      <c r="A36" s="4" t="s">
        <v>27</v>
      </c>
      <c r="B36" s="4"/>
      <c r="C36" s="14">
        <v>41490</v>
      </c>
    </row>
    <row r="37" spans="1:3" ht="15.75">
      <c r="A37" s="4" t="s">
        <v>28</v>
      </c>
      <c r="B37" s="4"/>
      <c r="C37" s="14">
        <f>1851178+35775+1208+1000000+9375-56202+36622</f>
        <v>2877956</v>
      </c>
    </row>
    <row r="38" spans="1:3" ht="15.75">
      <c r="A38" s="4" t="s">
        <v>48</v>
      </c>
      <c r="B38" s="4"/>
      <c r="C38" s="14">
        <f>1159+1159</f>
        <v>2318</v>
      </c>
    </row>
    <row r="39" spans="1:3" ht="15.75">
      <c r="A39" s="4" t="s">
        <v>30</v>
      </c>
      <c r="B39" s="4"/>
      <c r="C39" s="20">
        <f>+C40+C41</f>
        <v>6199581</v>
      </c>
    </row>
    <row r="40" spans="1:3" ht="15.75">
      <c r="A40" s="4"/>
      <c r="B40" s="4" t="s">
        <v>63</v>
      </c>
      <c r="C40" s="20">
        <f>28669+15000+5174932-442874</f>
        <v>4775727</v>
      </c>
    </row>
    <row r="41" spans="1:4" ht="15.75">
      <c r="A41" s="4"/>
      <c r="B41" s="4" t="s">
        <v>64</v>
      </c>
      <c r="C41" s="14">
        <f>1020000+138941-300000+935023-540-369570</f>
        <v>1423854</v>
      </c>
      <c r="D41" s="4"/>
    </row>
    <row r="42" spans="1:4" ht="15.75">
      <c r="A42" s="2" t="s">
        <v>123</v>
      </c>
      <c r="B42" s="5"/>
      <c r="C42" s="7">
        <f>SUM(C29:C41)-C32-C39</f>
        <v>10730185</v>
      </c>
      <c r="D42" s="5"/>
    </row>
    <row r="43" spans="1:4" ht="15.75">
      <c r="A43" s="25"/>
      <c r="B43" s="6"/>
      <c r="C43" s="15"/>
      <c r="D43" s="6"/>
    </row>
    <row r="45" spans="1:4" ht="15.75">
      <c r="A45" s="25" t="s">
        <v>102</v>
      </c>
      <c r="B45" s="6"/>
      <c r="C45" s="43"/>
      <c r="D45" s="6"/>
    </row>
    <row r="46" spans="1:4" ht="15.75">
      <c r="A46" s="3"/>
      <c r="B46" s="3" t="s">
        <v>71</v>
      </c>
      <c r="C46" s="45"/>
      <c r="D46" s="16"/>
    </row>
    <row r="47" spans="1:4" ht="15.75">
      <c r="A47" s="4"/>
      <c r="B47" s="4"/>
      <c r="C47" s="14"/>
      <c r="D47" s="4"/>
    </row>
    <row r="48" spans="1:3" ht="15.75">
      <c r="A48" s="4" t="s">
        <v>22</v>
      </c>
      <c r="B48" s="4"/>
      <c r="C48" s="14"/>
    </row>
    <row r="49" spans="1:3" ht="15.75">
      <c r="A49" s="4" t="s">
        <v>23</v>
      </c>
      <c r="B49" s="4"/>
      <c r="C49" s="14"/>
    </row>
    <row r="50" spans="1:3" ht="15.75">
      <c r="A50" s="4" t="s">
        <v>45</v>
      </c>
      <c r="B50" s="4"/>
      <c r="C50" s="14">
        <v>2961</v>
      </c>
    </row>
    <row r="51" spans="1:3" ht="15.75">
      <c r="A51" s="4" t="s">
        <v>25</v>
      </c>
      <c r="B51" s="4"/>
      <c r="C51" s="14"/>
    </row>
    <row r="52" spans="1:3" ht="15.75">
      <c r="A52" s="4"/>
      <c r="B52" s="4" t="s">
        <v>10</v>
      </c>
      <c r="C52" s="14"/>
    </row>
    <row r="53" spans="1:3" ht="15.75">
      <c r="A53" s="4"/>
      <c r="B53" s="4" t="s">
        <v>11</v>
      </c>
      <c r="C53" s="14"/>
    </row>
    <row r="54" spans="1:3" ht="15.75">
      <c r="A54" s="4" t="s">
        <v>26</v>
      </c>
      <c r="B54" s="4"/>
      <c r="C54" s="14"/>
    </row>
    <row r="55" spans="1:3" ht="15.75">
      <c r="A55" s="4" t="s">
        <v>27</v>
      </c>
      <c r="B55" s="4"/>
      <c r="C55" s="14"/>
    </row>
    <row r="56" spans="1:3" ht="15.75">
      <c r="A56" s="4" t="s">
        <v>28</v>
      </c>
      <c r="B56" s="4"/>
      <c r="C56" s="14"/>
    </row>
    <row r="57" spans="1:3" ht="15.75">
      <c r="A57" s="4" t="s">
        <v>48</v>
      </c>
      <c r="B57" s="4"/>
      <c r="C57" s="14"/>
    </row>
    <row r="58" spans="1:3" ht="15.75">
      <c r="A58" s="4" t="s">
        <v>30</v>
      </c>
      <c r="B58" s="4"/>
      <c r="C58" s="20"/>
    </row>
    <row r="59" spans="1:3" ht="15.75">
      <c r="A59" s="4"/>
      <c r="B59" s="4" t="s">
        <v>63</v>
      </c>
      <c r="C59" s="20"/>
    </row>
    <row r="60" spans="1:4" ht="15.75">
      <c r="A60" s="4"/>
      <c r="B60" s="4" t="s">
        <v>64</v>
      </c>
      <c r="C60" s="14"/>
      <c r="D60" s="4"/>
    </row>
    <row r="61" spans="1:4" ht="15.75">
      <c r="A61" s="2" t="s">
        <v>124</v>
      </c>
      <c r="B61" s="5"/>
      <c r="C61" s="7">
        <f>SUM(C48:C60)-C51-C58</f>
        <v>2961</v>
      </c>
      <c r="D61" s="5"/>
    </row>
    <row r="62" spans="1:4" ht="16.5" customHeight="1">
      <c r="A62" s="25"/>
      <c r="B62" s="6"/>
      <c r="C62" s="15"/>
      <c r="D62" s="6"/>
    </row>
    <row r="63" spans="1:4" ht="15.75">
      <c r="A63" s="25" t="s">
        <v>104</v>
      </c>
      <c r="B63" s="6"/>
      <c r="C63" s="43"/>
      <c r="D63" s="6"/>
    </row>
    <row r="64" spans="1:4" ht="15.75">
      <c r="A64" s="3"/>
      <c r="B64" s="3" t="s">
        <v>105</v>
      </c>
      <c r="C64" s="45"/>
      <c r="D64" s="16"/>
    </row>
    <row r="65" spans="1:4" ht="15.75">
      <c r="A65" s="4"/>
      <c r="B65" s="4"/>
      <c r="C65" s="14"/>
      <c r="D65" s="4"/>
    </row>
    <row r="66" spans="1:3" ht="15.75">
      <c r="A66" s="4" t="s">
        <v>22</v>
      </c>
      <c r="B66" s="4"/>
      <c r="C66" s="14"/>
    </row>
    <row r="67" spans="1:3" ht="15.75">
      <c r="A67" s="4" t="s">
        <v>23</v>
      </c>
      <c r="B67" s="4"/>
      <c r="C67" s="14"/>
    </row>
    <row r="68" spans="1:3" ht="15.75">
      <c r="A68" s="4" t="s">
        <v>45</v>
      </c>
      <c r="B68" s="4"/>
      <c r="C68" s="14"/>
    </row>
    <row r="69" spans="1:3" ht="15.75">
      <c r="A69" s="4" t="s">
        <v>25</v>
      </c>
      <c r="B69" s="4"/>
      <c r="C69" s="14">
        <f>+C70+C71</f>
        <v>0</v>
      </c>
    </row>
    <row r="70" spans="1:3" ht="15.75">
      <c r="A70" s="4"/>
      <c r="B70" s="4" t="s">
        <v>10</v>
      </c>
      <c r="C70" s="14"/>
    </row>
    <row r="71" spans="1:3" ht="15.75">
      <c r="A71" s="4"/>
      <c r="B71" s="4" t="s">
        <v>11</v>
      </c>
      <c r="C71" s="14"/>
    </row>
    <row r="72" spans="1:3" ht="15.75">
      <c r="A72" s="4" t="s">
        <v>26</v>
      </c>
      <c r="B72" s="4"/>
      <c r="C72" s="14"/>
    </row>
    <row r="73" spans="1:3" ht="15.75">
      <c r="A73" s="4" t="s">
        <v>27</v>
      </c>
      <c r="B73" s="4"/>
      <c r="C73" s="14"/>
    </row>
    <row r="74" spans="1:3" ht="15.75">
      <c r="A74" s="4" t="s">
        <v>28</v>
      </c>
      <c r="B74" s="4"/>
      <c r="C74" s="14"/>
    </row>
    <row r="75" spans="1:3" ht="15.75">
      <c r="A75" s="4" t="s">
        <v>48</v>
      </c>
      <c r="B75" s="4"/>
      <c r="C75" s="14"/>
    </row>
    <row r="76" spans="1:3" ht="15.75">
      <c r="A76" s="4" t="s">
        <v>30</v>
      </c>
      <c r="B76" s="4"/>
      <c r="C76" s="20">
        <f>+C77+C78</f>
        <v>0</v>
      </c>
    </row>
    <row r="77" spans="1:3" ht="15.75">
      <c r="A77" s="4"/>
      <c r="B77" s="4" t="s">
        <v>63</v>
      </c>
      <c r="C77" s="20"/>
    </row>
    <row r="78" spans="1:4" ht="15.75">
      <c r="A78" s="4"/>
      <c r="B78" s="4" t="s">
        <v>64</v>
      </c>
      <c r="C78" s="14"/>
      <c r="D78" s="4"/>
    </row>
    <row r="79" spans="1:4" ht="15.75">
      <c r="A79" s="2" t="s">
        <v>125</v>
      </c>
      <c r="B79" s="5"/>
      <c r="C79" s="7">
        <f>SUM(C66:C78)-C69-C76</f>
        <v>0</v>
      </c>
      <c r="D79" s="5"/>
    </row>
    <row r="80" spans="1:4" ht="15.75">
      <c r="A80" s="25"/>
      <c r="B80" s="6"/>
      <c r="C80" s="15"/>
      <c r="D80" s="6"/>
    </row>
    <row r="81" spans="1:4" ht="15.75">
      <c r="A81" s="1"/>
      <c r="B81" s="4"/>
      <c r="C81" s="13"/>
      <c r="D81" s="4"/>
    </row>
    <row r="82" spans="1:4" ht="15.75">
      <c r="A82" s="25" t="s">
        <v>107</v>
      </c>
      <c r="B82" s="6"/>
      <c r="C82" s="43"/>
      <c r="D82" s="6"/>
    </row>
    <row r="83" spans="1:4" ht="15.75">
      <c r="A83" s="3"/>
      <c r="B83" s="26" t="s">
        <v>109</v>
      </c>
      <c r="C83" s="45"/>
      <c r="D83" s="16"/>
    </row>
    <row r="84" spans="1:4" ht="15.75">
      <c r="A84" s="4"/>
      <c r="B84" s="1"/>
      <c r="C84" s="14"/>
      <c r="D84" s="4"/>
    </row>
    <row r="85" spans="1:4" ht="15.75">
      <c r="A85" s="4" t="s">
        <v>22</v>
      </c>
      <c r="B85" s="4"/>
      <c r="C85" s="14">
        <v>3400</v>
      </c>
      <c r="D85" s="4"/>
    </row>
    <row r="86" spans="1:4" ht="15.75">
      <c r="A86" s="4" t="s">
        <v>23</v>
      </c>
      <c r="B86" s="4"/>
      <c r="C86" s="14">
        <v>984</v>
      </c>
      <c r="D86" s="4"/>
    </row>
    <row r="87" spans="1:4" ht="15.75">
      <c r="A87" s="4" t="s">
        <v>24</v>
      </c>
      <c r="B87" s="4"/>
      <c r="C87" s="14">
        <v>2116</v>
      </c>
      <c r="D87" s="4"/>
    </row>
    <row r="88" spans="1:4" ht="15.75">
      <c r="A88" s="4" t="s">
        <v>25</v>
      </c>
      <c r="B88" s="4"/>
      <c r="C88" s="14"/>
      <c r="D88" s="4"/>
    </row>
    <row r="89" spans="1:4" ht="15.75">
      <c r="A89" s="4"/>
      <c r="B89" s="4" t="s">
        <v>10</v>
      </c>
      <c r="C89" s="14"/>
      <c r="D89" s="4"/>
    </row>
    <row r="90" spans="1:4" ht="15.75">
      <c r="A90" s="4"/>
      <c r="B90" s="4" t="s">
        <v>11</v>
      </c>
      <c r="C90" s="14"/>
      <c r="D90" s="4"/>
    </row>
    <row r="91" spans="1:4" ht="15.75">
      <c r="A91" s="4" t="s">
        <v>26</v>
      </c>
      <c r="B91" s="4"/>
      <c r="C91" s="14"/>
      <c r="D91" s="4"/>
    </row>
    <row r="92" spans="1:4" ht="15.75">
      <c r="A92" s="4" t="s">
        <v>27</v>
      </c>
      <c r="B92" s="4"/>
      <c r="C92" s="14"/>
      <c r="D92" s="4"/>
    </row>
    <row r="93" spans="1:4" ht="15.75">
      <c r="A93" s="4" t="s">
        <v>28</v>
      </c>
      <c r="B93" s="4"/>
      <c r="C93" s="14"/>
      <c r="D93" s="4"/>
    </row>
    <row r="94" spans="1:4" ht="15.75">
      <c r="A94" s="4" t="s">
        <v>29</v>
      </c>
      <c r="B94" s="4"/>
      <c r="C94" s="14"/>
      <c r="D94" s="4"/>
    </row>
    <row r="95" spans="1:4" ht="15.75">
      <c r="A95" s="4" t="s">
        <v>30</v>
      </c>
      <c r="B95" s="4"/>
      <c r="C95" s="14"/>
      <c r="D95" s="4"/>
    </row>
    <row r="96" spans="1:4" ht="15.75">
      <c r="A96" s="4"/>
      <c r="B96" s="4"/>
      <c r="C96" s="14"/>
      <c r="D96" s="4"/>
    </row>
    <row r="97" spans="1:4" ht="15.75">
      <c r="A97" s="2" t="s">
        <v>126</v>
      </c>
      <c r="B97" s="5"/>
      <c r="C97" s="7">
        <f>SUM(C85:C96)</f>
        <v>6500</v>
      </c>
      <c r="D97" s="5"/>
    </row>
    <row r="98" spans="1:4" ht="15.75">
      <c r="A98" s="1"/>
      <c r="B98" s="4"/>
      <c r="C98" s="13"/>
      <c r="D98" s="4"/>
    </row>
    <row r="99" spans="1:4" ht="15.75">
      <c r="A99" s="1"/>
      <c r="B99" s="4"/>
      <c r="C99" s="13"/>
      <c r="D99" s="4"/>
    </row>
    <row r="100" spans="1:4" ht="15.75">
      <c r="A100" s="25" t="s">
        <v>110</v>
      </c>
      <c r="B100" s="6"/>
      <c r="C100" s="43"/>
      <c r="D100" s="6"/>
    </row>
    <row r="101" spans="1:4" ht="15.75">
      <c r="A101" s="3"/>
      <c r="B101" s="3" t="s">
        <v>112</v>
      </c>
      <c r="C101" s="45"/>
      <c r="D101" s="16"/>
    </row>
    <row r="102" spans="1:4" ht="15.75">
      <c r="A102" s="1"/>
      <c r="B102" s="4"/>
      <c r="C102" s="13"/>
      <c r="D102" s="4"/>
    </row>
    <row r="103" spans="1:4" ht="15.75">
      <c r="A103" s="4" t="s">
        <v>22</v>
      </c>
      <c r="B103" s="4"/>
      <c r="C103" s="14">
        <v>8262</v>
      </c>
      <c r="D103" s="4"/>
    </row>
    <row r="104" spans="1:4" ht="15.75">
      <c r="A104" s="4" t="s">
        <v>23</v>
      </c>
      <c r="B104" s="4"/>
      <c r="C104" s="14">
        <v>2389</v>
      </c>
      <c r="D104" s="4"/>
    </row>
    <row r="105" spans="1:4" ht="15.75">
      <c r="A105" s="4" t="s">
        <v>24</v>
      </c>
      <c r="B105" s="4"/>
      <c r="C105" s="14">
        <v>4549</v>
      </c>
      <c r="D105" s="4"/>
    </row>
    <row r="106" spans="1:4" ht="15.75">
      <c r="A106" s="4" t="s">
        <v>25</v>
      </c>
      <c r="B106" s="4"/>
      <c r="C106" s="14"/>
      <c r="D106" s="4"/>
    </row>
    <row r="107" spans="1:4" ht="15.75">
      <c r="A107" s="4"/>
      <c r="B107" s="4" t="s">
        <v>10</v>
      </c>
      <c r="C107" s="14"/>
      <c r="D107" s="4"/>
    </row>
    <row r="108" spans="1:4" ht="15.75">
      <c r="A108" s="4"/>
      <c r="B108" s="4" t="s">
        <v>11</v>
      </c>
      <c r="C108" s="14"/>
      <c r="D108" s="4"/>
    </row>
    <row r="109" spans="1:4" ht="15.75">
      <c r="A109" s="4" t="s">
        <v>26</v>
      </c>
      <c r="B109" s="4"/>
      <c r="C109" s="14"/>
      <c r="D109" s="4"/>
    </row>
    <row r="110" spans="1:4" ht="15.75">
      <c r="A110" s="4" t="s">
        <v>27</v>
      </c>
      <c r="B110" s="4"/>
      <c r="C110" s="14"/>
      <c r="D110" s="4"/>
    </row>
    <row r="111" spans="1:4" ht="15.75">
      <c r="A111" s="4" t="s">
        <v>28</v>
      </c>
      <c r="B111" s="4"/>
      <c r="C111" s="14"/>
      <c r="D111" s="4"/>
    </row>
    <row r="112" spans="1:4" ht="15.75">
      <c r="A112" s="4" t="s">
        <v>29</v>
      </c>
      <c r="B112" s="4"/>
      <c r="C112" s="14"/>
      <c r="D112" s="4"/>
    </row>
    <row r="113" spans="1:4" ht="15.75">
      <c r="A113" s="4" t="s">
        <v>30</v>
      </c>
      <c r="B113" s="4"/>
      <c r="C113" s="14"/>
      <c r="D113" s="4"/>
    </row>
    <row r="114" spans="1:4" ht="15.75">
      <c r="A114" s="4"/>
      <c r="B114" s="4"/>
      <c r="C114" s="13"/>
      <c r="D114" s="4"/>
    </row>
    <row r="115" spans="1:4" ht="15.75">
      <c r="A115" s="2" t="s">
        <v>127</v>
      </c>
      <c r="B115" s="5"/>
      <c r="C115" s="7">
        <f>SUM(C103:C114)</f>
        <v>15200</v>
      </c>
      <c r="D115" s="5"/>
    </row>
    <row r="116" spans="1:4" ht="15.75">
      <c r="A116" s="1"/>
      <c r="B116" s="4"/>
      <c r="C116" s="13"/>
      <c r="D116" s="4"/>
    </row>
    <row r="117" spans="1:4" ht="15.75">
      <c r="A117" s="17"/>
      <c r="B117" s="17"/>
      <c r="C117" s="17"/>
      <c r="D117" s="17"/>
    </row>
    <row r="118" spans="1:4" ht="15.75">
      <c r="A118" s="25" t="s">
        <v>138</v>
      </c>
      <c r="B118" s="6"/>
      <c r="C118" s="43"/>
      <c r="D118" s="6"/>
    </row>
    <row r="119" spans="1:4" ht="15.75">
      <c r="A119" s="3"/>
      <c r="B119" s="3" t="s">
        <v>139</v>
      </c>
      <c r="C119" s="45"/>
      <c r="D119" s="16"/>
    </row>
    <row r="120" spans="1:4" ht="15.75">
      <c r="A120" s="4"/>
      <c r="B120" s="4"/>
      <c r="C120" s="14"/>
      <c r="D120" s="4"/>
    </row>
    <row r="121" spans="1:4" ht="15.75">
      <c r="A121" s="4" t="s">
        <v>22</v>
      </c>
      <c r="B121" s="4"/>
      <c r="C121" s="14"/>
      <c r="D121" s="4"/>
    </row>
    <row r="122" spans="1:4" ht="15.75">
      <c r="A122" s="4" t="s">
        <v>23</v>
      </c>
      <c r="B122" s="4"/>
      <c r="C122" s="14"/>
      <c r="D122" s="4"/>
    </row>
    <row r="123" spans="1:4" ht="15.75">
      <c r="A123" s="4" t="s">
        <v>24</v>
      </c>
      <c r="B123" s="4"/>
      <c r="C123" s="14"/>
      <c r="D123" s="4"/>
    </row>
    <row r="124" spans="1:4" ht="15.75">
      <c r="A124" s="4" t="s">
        <v>43</v>
      </c>
      <c r="B124" s="4"/>
      <c r="C124" s="14">
        <f>SUM(C125:C126)</f>
        <v>7607297</v>
      </c>
      <c r="D124" s="4"/>
    </row>
    <row r="125" spans="1:4" ht="15.75">
      <c r="A125" s="4"/>
      <c r="B125" s="4" t="s">
        <v>10</v>
      </c>
      <c r="C125" s="14">
        <f>400000+56202+364762</f>
        <v>820964</v>
      </c>
      <c r="D125" s="14"/>
    </row>
    <row r="126" spans="1:4" ht="15.75">
      <c r="A126" s="4"/>
      <c r="B126" s="4" t="s">
        <v>11</v>
      </c>
      <c r="C126" s="14">
        <f>6242887-157482+150+12000+120+5233+36572+30982+112201-34740-5459-1882+5000+10000+3000+1000+4000+3000+519751</f>
        <v>6786333</v>
      </c>
      <c r="D126" s="4"/>
    </row>
    <row r="127" spans="1:4" ht="15.75">
      <c r="A127" s="4" t="s">
        <v>26</v>
      </c>
      <c r="B127" s="4"/>
      <c r="C127" s="14"/>
      <c r="D127" s="4"/>
    </row>
    <row r="128" spans="1:4" ht="15.75">
      <c r="A128" s="4" t="s">
        <v>27</v>
      </c>
      <c r="B128" s="4"/>
      <c r="C128" s="14"/>
      <c r="D128" s="4"/>
    </row>
    <row r="129" spans="1:4" ht="15.75">
      <c r="A129" s="4" t="s">
        <v>28</v>
      </c>
      <c r="B129" s="4"/>
      <c r="C129" s="14"/>
      <c r="D129" s="4"/>
    </row>
    <row r="130" spans="1:4" ht="15.75">
      <c r="A130" s="4" t="s">
        <v>29</v>
      </c>
      <c r="B130" s="4"/>
      <c r="C130" s="14"/>
      <c r="D130" s="4"/>
    </row>
    <row r="131" spans="1:4" ht="15.75">
      <c r="A131" s="4" t="s">
        <v>30</v>
      </c>
      <c r="B131" s="4"/>
      <c r="C131" s="14"/>
      <c r="D131" s="4"/>
    </row>
    <row r="132" spans="1:4" ht="15.75">
      <c r="A132" s="4"/>
      <c r="B132" s="4"/>
      <c r="C132" s="14"/>
      <c r="D132" s="4"/>
    </row>
    <row r="133" spans="1:4" ht="15.75">
      <c r="A133" s="2" t="s">
        <v>140</v>
      </c>
      <c r="B133" s="5"/>
      <c r="C133" s="7">
        <f>SUM(C121:C132)-C124</f>
        <v>7607297</v>
      </c>
      <c r="D133" s="5"/>
    </row>
    <row r="134" spans="1:4" ht="15.75">
      <c r="A134" s="1"/>
      <c r="B134" s="4"/>
      <c r="C134" s="13"/>
      <c r="D134" s="4"/>
    </row>
    <row r="135" spans="1:4" ht="15.75">
      <c r="A135" s="49" t="s">
        <v>143</v>
      </c>
      <c r="B135" s="5"/>
      <c r="C135" s="24"/>
      <c r="D135" s="5"/>
    </row>
    <row r="136" spans="1:4" ht="15.75">
      <c r="A136" s="3"/>
      <c r="B136" s="3" t="s">
        <v>144</v>
      </c>
      <c r="C136" s="45"/>
      <c r="D136" s="16"/>
    </row>
    <row r="137" spans="1:4" ht="15.75">
      <c r="A137" s="4"/>
      <c r="B137" s="4"/>
      <c r="C137" s="14"/>
      <c r="D137" s="4"/>
    </row>
    <row r="138" spans="1:4" ht="15.75">
      <c r="A138" s="4" t="s">
        <v>22</v>
      </c>
      <c r="B138" s="4"/>
      <c r="C138" s="14"/>
      <c r="D138" s="4"/>
    </row>
    <row r="139" spans="1:4" ht="15.75">
      <c r="A139" s="4" t="s">
        <v>23</v>
      </c>
      <c r="B139" s="4"/>
      <c r="C139" s="14"/>
      <c r="D139" s="4"/>
    </row>
    <row r="140" spans="1:4" ht="15.75">
      <c r="A140" s="4" t="s">
        <v>24</v>
      </c>
      <c r="B140" s="4"/>
      <c r="C140" s="14"/>
      <c r="D140" s="4"/>
    </row>
    <row r="141" spans="1:4" ht="15.75">
      <c r="A141" s="4" t="s">
        <v>43</v>
      </c>
      <c r="B141" s="4"/>
      <c r="C141" s="14"/>
      <c r="D141" s="4"/>
    </row>
    <row r="142" spans="1:4" ht="15.75">
      <c r="A142" s="4"/>
      <c r="B142" s="4" t="s">
        <v>10</v>
      </c>
      <c r="C142" s="14"/>
      <c r="D142" s="14"/>
    </row>
    <row r="143" spans="1:4" ht="15.75">
      <c r="A143" s="4"/>
      <c r="B143" s="4" t="s">
        <v>11</v>
      </c>
      <c r="C143" s="14"/>
      <c r="D143" s="4"/>
    </row>
    <row r="144" spans="1:4" ht="15.75">
      <c r="A144" s="4" t="s">
        <v>26</v>
      </c>
      <c r="B144" s="4"/>
      <c r="C144" s="14"/>
      <c r="D144" s="4"/>
    </row>
    <row r="145" spans="1:4" ht="15.75">
      <c r="A145" s="4" t="s">
        <v>27</v>
      </c>
      <c r="B145" s="4"/>
      <c r="C145" s="14"/>
      <c r="D145" s="4"/>
    </row>
    <row r="146" spans="1:4" ht="15.75">
      <c r="A146" s="4" t="s">
        <v>28</v>
      </c>
      <c r="B146" s="4"/>
      <c r="C146" s="14"/>
      <c r="D146" s="4"/>
    </row>
    <row r="147" spans="1:4" ht="15.75">
      <c r="A147" s="4" t="s">
        <v>29</v>
      </c>
      <c r="B147" s="4"/>
      <c r="C147" s="14"/>
      <c r="D147" s="4"/>
    </row>
    <row r="148" spans="1:4" ht="15.75">
      <c r="A148" s="4" t="s">
        <v>30</v>
      </c>
      <c r="B148" s="4"/>
      <c r="C148" s="14"/>
      <c r="D148" s="4"/>
    </row>
    <row r="149" spans="1:4" ht="15.75">
      <c r="A149" s="4"/>
      <c r="B149" s="4"/>
      <c r="C149" s="14"/>
      <c r="D149" s="4"/>
    </row>
    <row r="150" spans="1:4" ht="15.75">
      <c r="A150" s="2" t="s">
        <v>145</v>
      </c>
      <c r="B150" s="5"/>
      <c r="C150" s="7">
        <f>SUM(C138:C149)-C141</f>
        <v>0</v>
      </c>
      <c r="D150" s="5"/>
    </row>
    <row r="151" spans="1:4" ht="15.75">
      <c r="A151" s="1"/>
      <c r="B151" s="4"/>
      <c r="C151" s="13"/>
      <c r="D151" s="4"/>
    </row>
    <row r="152" spans="1:4" ht="15.75">
      <c r="A152" s="25" t="s">
        <v>116</v>
      </c>
      <c r="B152" s="6"/>
      <c r="C152" s="24"/>
      <c r="D152" s="5"/>
    </row>
    <row r="153" spans="1:4" ht="15.75">
      <c r="A153" s="3"/>
      <c r="B153" s="3" t="s">
        <v>118</v>
      </c>
      <c r="C153" s="45"/>
      <c r="D153" s="16"/>
    </row>
    <row r="154" spans="1:4" ht="15.75">
      <c r="A154" s="4"/>
      <c r="B154" s="4"/>
      <c r="C154" s="14"/>
      <c r="D154" s="4"/>
    </row>
    <row r="155" spans="1:4" ht="15.75">
      <c r="A155" s="4" t="s">
        <v>22</v>
      </c>
      <c r="B155" s="4"/>
      <c r="C155" s="14">
        <v>43301</v>
      </c>
      <c r="D155" s="4"/>
    </row>
    <row r="156" spans="1:4" ht="17.25" customHeight="1">
      <c r="A156" s="4" t="s">
        <v>23</v>
      </c>
      <c r="B156" s="4"/>
      <c r="C156" s="14">
        <v>12784</v>
      </c>
      <c r="D156" s="4"/>
    </row>
    <row r="157" spans="1:4" ht="15.75">
      <c r="A157" s="4" t="s">
        <v>24</v>
      </c>
      <c r="B157" s="4"/>
      <c r="C157" s="14">
        <f>264602+71321+25446</f>
        <v>361369</v>
      </c>
      <c r="D157" s="4"/>
    </row>
    <row r="158" spans="1:4" ht="15.75">
      <c r="A158" s="4" t="s">
        <v>43</v>
      </c>
      <c r="B158" s="4"/>
      <c r="C158" s="14">
        <f>SUM(C159:C160)</f>
        <v>0</v>
      </c>
      <c r="D158" s="4"/>
    </row>
    <row r="159" spans="1:4" ht="15.75">
      <c r="A159" s="4"/>
      <c r="B159" s="4" t="s">
        <v>10</v>
      </c>
      <c r="C159" s="14"/>
      <c r="D159" s="14"/>
    </row>
    <row r="160" spans="1:4" ht="15.75">
      <c r="A160" s="4"/>
      <c r="B160" s="4" t="s">
        <v>11</v>
      </c>
      <c r="C160" s="14"/>
      <c r="D160" s="4"/>
    </row>
    <row r="161" spans="1:4" ht="15.75">
      <c r="A161" s="4" t="s">
        <v>26</v>
      </c>
      <c r="B161" s="4"/>
      <c r="C161" s="14"/>
      <c r="D161" s="4"/>
    </row>
    <row r="162" spans="1:4" ht="15.75">
      <c r="A162" s="4" t="s">
        <v>27</v>
      </c>
      <c r="B162" s="4"/>
      <c r="C162" s="14"/>
      <c r="D162" s="4"/>
    </row>
    <row r="163" spans="1:4" ht="15.75">
      <c r="A163" s="4" t="s">
        <v>28</v>
      </c>
      <c r="B163" s="4"/>
      <c r="C163" s="14">
        <f>734081+197910</f>
        <v>931991</v>
      </c>
      <c r="D163" s="4"/>
    </row>
    <row r="164" spans="1:4" ht="15.75">
      <c r="A164" s="4" t="s">
        <v>29</v>
      </c>
      <c r="B164" s="4"/>
      <c r="C164" s="14"/>
      <c r="D164" s="4"/>
    </row>
    <row r="165" spans="1:4" ht="15.75">
      <c r="A165" s="4" t="s">
        <v>30</v>
      </c>
      <c r="B165" s="4"/>
      <c r="C165" s="14"/>
      <c r="D165" s="4"/>
    </row>
    <row r="166" spans="1:4" ht="15.75">
      <c r="A166" s="4"/>
      <c r="B166" s="4"/>
      <c r="C166" s="14"/>
      <c r="D166" s="4"/>
    </row>
    <row r="167" spans="1:4" ht="15.75">
      <c r="A167" s="2" t="s">
        <v>129</v>
      </c>
      <c r="B167" s="5"/>
      <c r="C167" s="7">
        <f>SUM(C155:C166)-C158</f>
        <v>1349445</v>
      </c>
      <c r="D167" s="5"/>
    </row>
    <row r="168" spans="1:4" ht="15.75">
      <c r="A168" s="1"/>
      <c r="B168" s="4"/>
      <c r="C168" s="13"/>
      <c r="D168" s="4"/>
    </row>
    <row r="169" spans="1:4" ht="15.75">
      <c r="A169" s="1"/>
      <c r="B169" s="4"/>
      <c r="C169" s="13"/>
      <c r="D169" s="4"/>
    </row>
    <row r="170" spans="1:4" ht="15.75">
      <c r="A170" s="25" t="s">
        <v>113</v>
      </c>
      <c r="B170" s="6"/>
      <c r="C170" s="24"/>
      <c r="D170" s="5"/>
    </row>
    <row r="171" spans="1:4" ht="15.75">
      <c r="A171" s="3"/>
      <c r="B171" s="3" t="s">
        <v>115</v>
      </c>
      <c r="C171" s="45"/>
      <c r="D171" s="16"/>
    </row>
    <row r="172" spans="1:4" ht="15.75">
      <c r="A172" s="4"/>
      <c r="B172" s="4"/>
      <c r="C172" s="14"/>
      <c r="D172" s="4"/>
    </row>
    <row r="173" spans="1:4" ht="15.75">
      <c r="A173" s="4" t="s">
        <v>22</v>
      </c>
      <c r="B173" s="4"/>
      <c r="C173" s="14"/>
      <c r="D173" s="4"/>
    </row>
    <row r="174" spans="1:4" ht="17.25" customHeight="1">
      <c r="A174" s="4" t="s">
        <v>23</v>
      </c>
      <c r="B174" s="4"/>
      <c r="C174" s="14"/>
      <c r="D174" s="4"/>
    </row>
    <row r="175" spans="1:4" ht="15.75">
      <c r="A175" s="4" t="s">
        <v>24</v>
      </c>
      <c r="B175" s="4"/>
      <c r="C175" s="14"/>
      <c r="D175" s="4"/>
    </row>
    <row r="176" spans="1:4" ht="15.75">
      <c r="A176" s="4" t="s">
        <v>25</v>
      </c>
      <c r="B176" s="4"/>
      <c r="C176" s="14"/>
      <c r="D176" s="4"/>
    </row>
    <row r="177" spans="1:4" ht="15.75">
      <c r="A177" s="4"/>
      <c r="B177" s="4" t="s">
        <v>10</v>
      </c>
      <c r="C177" s="14"/>
      <c r="D177" s="4"/>
    </row>
    <row r="178" spans="1:4" ht="15.75">
      <c r="A178" s="4"/>
      <c r="B178" s="4" t="s">
        <v>11</v>
      </c>
      <c r="C178" s="14"/>
      <c r="D178" s="4"/>
    </row>
    <row r="179" spans="1:4" ht="15.75">
      <c r="A179" s="4" t="s">
        <v>26</v>
      </c>
      <c r="B179" s="4"/>
      <c r="C179" s="14"/>
      <c r="D179" s="4"/>
    </row>
    <row r="180" spans="1:4" ht="15.75">
      <c r="A180" s="4" t="s">
        <v>27</v>
      </c>
      <c r="B180" s="4"/>
      <c r="C180" s="14">
        <f>12500+1500</f>
        <v>14000</v>
      </c>
      <c r="D180" s="4"/>
    </row>
    <row r="181" spans="1:4" ht="15.75">
      <c r="A181" s="4" t="s">
        <v>28</v>
      </c>
      <c r="B181" s="4"/>
      <c r="C181" s="14">
        <f>802837+555538+12500+80000-12500+2962</f>
        <v>1441337</v>
      </c>
      <c r="D181" s="4"/>
    </row>
    <row r="182" spans="1:4" ht="15.75">
      <c r="A182" s="4" t="s">
        <v>29</v>
      </c>
      <c r="B182" s="4"/>
      <c r="C182" s="14"/>
      <c r="D182" s="4"/>
    </row>
    <row r="183" spans="1:4" ht="15.75">
      <c r="A183" s="4" t="s">
        <v>30</v>
      </c>
      <c r="B183" s="4"/>
      <c r="C183" s="14"/>
      <c r="D183" s="4"/>
    </row>
    <row r="184" spans="1:4" ht="15.75">
      <c r="A184" s="4"/>
      <c r="B184" s="4"/>
      <c r="C184" s="14"/>
      <c r="D184" s="4"/>
    </row>
    <row r="185" spans="1:4" ht="15.75">
      <c r="A185" s="2" t="s">
        <v>130</v>
      </c>
      <c r="B185" s="5"/>
      <c r="C185" s="7">
        <f>SUM(C173:C183)</f>
        <v>1455337</v>
      </c>
      <c r="D185" s="5"/>
    </row>
    <row r="186" spans="1:4" ht="15.75">
      <c r="A186" s="25"/>
      <c r="B186" s="6"/>
      <c r="C186" s="15"/>
      <c r="D186" s="6"/>
    </row>
    <row r="187" spans="1:4" ht="15.75">
      <c r="A187" s="17"/>
      <c r="B187" s="17"/>
      <c r="C187" s="17"/>
      <c r="D187" s="17"/>
    </row>
    <row r="188" spans="1:4" ht="15.75">
      <c r="A188" s="25" t="s">
        <v>119</v>
      </c>
      <c r="B188" s="6"/>
      <c r="C188" s="43"/>
      <c r="D188" s="6"/>
    </row>
    <row r="189" spans="1:4" ht="15.75">
      <c r="A189" s="3"/>
      <c r="B189" s="3" t="s">
        <v>120</v>
      </c>
      <c r="C189" s="45"/>
      <c r="D189" s="16"/>
    </row>
    <row r="190" spans="1:4" ht="15.75">
      <c r="A190" s="4"/>
      <c r="B190" s="4"/>
      <c r="C190" s="14"/>
      <c r="D190" s="4"/>
    </row>
    <row r="191" spans="1:4" ht="17.25" customHeight="1">
      <c r="A191" s="4" t="s">
        <v>22</v>
      </c>
      <c r="B191" s="4"/>
      <c r="C191" s="14"/>
      <c r="D191" s="4"/>
    </row>
    <row r="192" spans="1:4" ht="15.75">
      <c r="A192" s="4" t="s">
        <v>23</v>
      </c>
      <c r="B192" s="4"/>
      <c r="C192" s="14"/>
      <c r="D192" s="4"/>
    </row>
    <row r="193" spans="1:4" ht="15.75">
      <c r="A193" s="4" t="s">
        <v>24</v>
      </c>
      <c r="B193" s="4"/>
      <c r="C193" s="14"/>
      <c r="D193" s="4"/>
    </row>
    <row r="194" spans="1:4" ht="15.75">
      <c r="A194" s="4" t="s">
        <v>25</v>
      </c>
      <c r="B194" s="4"/>
      <c r="C194" s="14"/>
      <c r="D194" s="4"/>
    </row>
    <row r="195" spans="1:4" ht="15.75">
      <c r="A195" s="4"/>
      <c r="B195" s="4" t="s">
        <v>10</v>
      </c>
      <c r="C195" s="14"/>
      <c r="D195" s="4"/>
    </row>
    <row r="196" spans="1:4" ht="15.75">
      <c r="A196" s="4"/>
      <c r="B196" s="4" t="s">
        <v>11</v>
      </c>
      <c r="C196" s="14"/>
      <c r="D196" s="4"/>
    </row>
    <row r="197" spans="1:4" ht="15.75">
      <c r="A197" s="4" t="s">
        <v>26</v>
      </c>
      <c r="B197" s="4"/>
      <c r="C197" s="14"/>
      <c r="D197" s="4"/>
    </row>
    <row r="198" spans="1:4" ht="15.75">
      <c r="A198" s="4" t="s">
        <v>27</v>
      </c>
      <c r="B198" s="4"/>
      <c r="C198" s="14"/>
      <c r="D198" s="4"/>
    </row>
    <row r="199" spans="1:4" ht="15.75">
      <c r="A199" s="4" t="s">
        <v>28</v>
      </c>
      <c r="B199" s="4"/>
      <c r="C199" s="14">
        <f>655545+90000</f>
        <v>745545</v>
      </c>
      <c r="D199" s="4"/>
    </row>
    <row r="200" spans="1:4" ht="15.75">
      <c r="A200" s="4" t="s">
        <v>29</v>
      </c>
      <c r="B200" s="4"/>
      <c r="C200" s="14"/>
      <c r="D200" s="4"/>
    </row>
    <row r="201" spans="1:4" ht="15.75">
      <c r="A201" s="4" t="s">
        <v>30</v>
      </c>
      <c r="B201" s="4"/>
      <c r="C201" s="14"/>
      <c r="D201" s="4"/>
    </row>
    <row r="202" spans="1:4" ht="15.75">
      <c r="A202" s="4"/>
      <c r="B202" s="4"/>
      <c r="C202" s="14"/>
      <c r="D202" s="4"/>
    </row>
    <row r="203" spans="1:4" ht="15.75">
      <c r="A203" s="2" t="s">
        <v>131</v>
      </c>
      <c r="B203" s="5"/>
      <c r="C203" s="7">
        <f>SUM(C191:C201)</f>
        <v>745545</v>
      </c>
      <c r="D203" s="5"/>
    </row>
    <row r="204" spans="1:4" ht="15.75">
      <c r="A204" s="1"/>
      <c r="B204" s="4"/>
      <c r="C204" s="13"/>
      <c r="D204" s="4"/>
    </row>
    <row r="205" spans="1:4" ht="15.75">
      <c r="A205" s="25" t="s">
        <v>132</v>
      </c>
      <c r="B205" s="6"/>
      <c r="C205" s="43"/>
      <c r="D205" s="6"/>
    </row>
    <row r="206" spans="1:4" ht="15.75">
      <c r="A206" s="3"/>
      <c r="B206" s="3" t="s">
        <v>133</v>
      </c>
      <c r="C206" s="45"/>
      <c r="D206" s="16"/>
    </row>
    <row r="207" spans="1:4" ht="15.75">
      <c r="A207" s="4"/>
      <c r="B207" s="4"/>
      <c r="C207" s="14"/>
      <c r="D207" s="4"/>
    </row>
    <row r="208" spans="1:4" ht="15.75">
      <c r="A208" s="4" t="s">
        <v>22</v>
      </c>
      <c r="B208" s="4"/>
      <c r="C208" s="14"/>
      <c r="D208" s="4"/>
    </row>
    <row r="209" spans="1:4" ht="15.75">
      <c r="A209" s="4" t="s">
        <v>23</v>
      </c>
      <c r="B209" s="4"/>
      <c r="C209" s="14"/>
      <c r="D209" s="4"/>
    </row>
    <row r="210" spans="1:4" ht="15.75">
      <c r="A210" s="4" t="s">
        <v>24</v>
      </c>
      <c r="B210" s="4"/>
      <c r="C210" s="14"/>
      <c r="D210" s="4"/>
    </row>
    <row r="211" spans="1:4" ht="15.75">
      <c r="A211" s="4" t="s">
        <v>25</v>
      </c>
      <c r="B211" s="4"/>
      <c r="C211" s="14"/>
      <c r="D211" s="4"/>
    </row>
    <row r="212" spans="1:4" ht="15.75">
      <c r="A212" s="4"/>
      <c r="B212" s="4" t="s">
        <v>10</v>
      </c>
      <c r="C212" s="14"/>
      <c r="D212" s="4"/>
    </row>
    <row r="213" spans="1:4" ht="15.75">
      <c r="A213" s="4"/>
      <c r="B213" s="4" t="s">
        <v>11</v>
      </c>
      <c r="C213" s="14"/>
      <c r="D213" s="4"/>
    </row>
    <row r="214" spans="1:4" ht="15.75">
      <c r="A214" s="4" t="s">
        <v>26</v>
      </c>
      <c r="B214" s="4"/>
      <c r="C214" s="14"/>
      <c r="D214" s="4"/>
    </row>
    <row r="215" spans="1:4" ht="15.75">
      <c r="A215" s="4" t="s">
        <v>27</v>
      </c>
      <c r="B215" s="4"/>
      <c r="C215" s="14"/>
      <c r="D215" s="4"/>
    </row>
    <row r="216" spans="1:4" ht="15.75">
      <c r="A216" s="4" t="s">
        <v>28</v>
      </c>
      <c r="B216" s="4"/>
      <c r="C216" s="14"/>
      <c r="D216" s="4"/>
    </row>
    <row r="217" spans="1:4" ht="15.75">
      <c r="A217" s="4" t="s">
        <v>29</v>
      </c>
      <c r="B217" s="4"/>
      <c r="C217" s="14"/>
      <c r="D217" s="4"/>
    </row>
    <row r="218" spans="1:4" ht="15.75">
      <c r="A218" s="4" t="s">
        <v>30</v>
      </c>
      <c r="B218" s="4"/>
      <c r="C218" s="14"/>
      <c r="D218" s="4"/>
    </row>
    <row r="219" spans="1:4" ht="15.75">
      <c r="A219" s="4"/>
      <c r="B219" s="4"/>
      <c r="C219" s="14"/>
      <c r="D219" s="4"/>
    </row>
    <row r="220" spans="1:4" ht="15.75">
      <c r="A220" s="2" t="s">
        <v>134</v>
      </c>
      <c r="B220" s="5"/>
      <c r="C220" s="7">
        <f>SUM(C208:C218)</f>
        <v>0</v>
      </c>
      <c r="D220" s="5"/>
    </row>
    <row r="221" spans="1:4" ht="15.75">
      <c r="A221" s="1"/>
      <c r="B221" s="4"/>
      <c r="C221" s="13"/>
      <c r="D221" s="4"/>
    </row>
    <row r="222" spans="1:4" ht="15.75">
      <c r="A222" s="51" t="s">
        <v>135</v>
      </c>
      <c r="B222" s="6"/>
      <c r="C222" s="43"/>
      <c r="D222" s="6"/>
    </row>
    <row r="223" spans="1:4" ht="15.75">
      <c r="A223" s="3"/>
      <c r="B223" s="3" t="s">
        <v>136</v>
      </c>
      <c r="C223" s="45"/>
      <c r="D223" s="16"/>
    </row>
    <row r="224" spans="1:4" ht="15.75">
      <c r="A224" s="4"/>
      <c r="B224" s="4"/>
      <c r="C224" s="14"/>
      <c r="D224" s="4"/>
    </row>
    <row r="225" spans="1:4" ht="15.75">
      <c r="A225" s="4" t="s">
        <v>22</v>
      </c>
      <c r="B225" s="4"/>
      <c r="C225" s="14"/>
      <c r="D225" s="4"/>
    </row>
    <row r="226" spans="1:4" ht="15.75">
      <c r="A226" s="4" t="s">
        <v>23</v>
      </c>
      <c r="B226" s="4"/>
      <c r="C226" s="14"/>
      <c r="D226" s="4"/>
    </row>
    <row r="227" spans="1:4" ht="15.75">
      <c r="A227" s="4" t="s">
        <v>24</v>
      </c>
      <c r="B227" s="4"/>
      <c r="C227" s="14"/>
      <c r="D227" s="4"/>
    </row>
    <row r="228" spans="1:4" ht="15.75">
      <c r="A228" s="4" t="s">
        <v>25</v>
      </c>
      <c r="B228" s="4"/>
      <c r="C228" s="14"/>
      <c r="D228" s="4"/>
    </row>
    <row r="229" spans="1:4" ht="15.75">
      <c r="A229" s="4"/>
      <c r="B229" s="4" t="s">
        <v>10</v>
      </c>
      <c r="C229" s="14"/>
      <c r="D229" s="4"/>
    </row>
    <row r="230" spans="1:4" ht="15.75">
      <c r="A230" s="4"/>
      <c r="B230" s="4" t="s">
        <v>11</v>
      </c>
      <c r="C230" s="14"/>
      <c r="D230" s="4"/>
    </row>
    <row r="231" spans="1:4" ht="15.75">
      <c r="A231" s="4" t="s">
        <v>26</v>
      </c>
      <c r="B231" s="4"/>
      <c r="C231" s="14"/>
      <c r="D231" s="4"/>
    </row>
    <row r="232" spans="1:4" ht="15.75">
      <c r="A232" s="4" t="s">
        <v>27</v>
      </c>
      <c r="B232" s="4"/>
      <c r="C232" s="14"/>
      <c r="D232" s="4"/>
    </row>
    <row r="233" spans="1:4" ht="15.75">
      <c r="A233" s="4" t="s">
        <v>28</v>
      </c>
      <c r="B233" s="4"/>
      <c r="C233" s="14">
        <v>128024</v>
      </c>
      <c r="D233" s="4"/>
    </row>
    <row r="234" spans="1:4" ht="15.75">
      <c r="A234" s="4" t="s">
        <v>29</v>
      </c>
      <c r="B234" s="4"/>
      <c r="C234" s="14"/>
      <c r="D234" s="4"/>
    </row>
    <row r="235" spans="1:4" ht="15.75">
      <c r="A235" s="4" t="s">
        <v>30</v>
      </c>
      <c r="B235" s="4"/>
      <c r="C235" s="14"/>
      <c r="D235" s="4"/>
    </row>
    <row r="236" spans="1:4" ht="15.75">
      <c r="A236" s="4"/>
      <c r="B236" s="4"/>
      <c r="C236" s="14"/>
      <c r="D236" s="4"/>
    </row>
    <row r="237" spans="1:4" ht="15.75">
      <c r="A237" s="2" t="s">
        <v>137</v>
      </c>
      <c r="B237" s="5"/>
      <c r="C237" s="7">
        <f>SUM(C225:C235)</f>
        <v>128024</v>
      </c>
      <c r="D237" s="5"/>
    </row>
    <row r="238" spans="1:4" ht="15.75">
      <c r="A238" s="1"/>
      <c r="B238" s="4"/>
      <c r="C238" s="13"/>
      <c r="D238" s="4"/>
    </row>
    <row r="239" spans="1:4" ht="15.75">
      <c r="A239" s="1"/>
      <c r="B239" s="4"/>
      <c r="C239" s="13"/>
      <c r="D239" s="4"/>
    </row>
    <row r="240" spans="1:4" ht="15.75">
      <c r="A240" s="44"/>
      <c r="B240" s="3" t="s">
        <v>53</v>
      </c>
      <c r="C240" s="45"/>
      <c r="D240" s="16"/>
    </row>
    <row r="241" spans="1:4" ht="15.75">
      <c r="A241" s="46"/>
      <c r="B241" s="1"/>
      <c r="C241" s="14"/>
      <c r="D241" s="4"/>
    </row>
    <row r="242" spans="1:4" ht="15.75">
      <c r="A242" s="37" t="s">
        <v>22</v>
      </c>
      <c r="B242" s="1"/>
      <c r="C242" s="14">
        <f>SUM(C225,C191,C173,C155,C121,C103,C85,C48,C29,C11,C66)</f>
        <v>658610</v>
      </c>
      <c r="D242" s="4"/>
    </row>
    <row r="243" spans="1:4" ht="15.75">
      <c r="A243" s="37" t="s">
        <v>23</v>
      </c>
      <c r="B243" s="1"/>
      <c r="C243" s="14">
        <f>SUM(C226,C192,C174,C156,C122,C104,C86,C49,C30,C12,C67)</f>
        <v>171211</v>
      </c>
      <c r="D243" s="4"/>
    </row>
    <row r="244" spans="1:4" ht="15.75">
      <c r="A244" s="37" t="s">
        <v>24</v>
      </c>
      <c r="B244" s="1"/>
      <c r="C244" s="14">
        <f>SUM(C227,C193,C175,C157,C123,C105,C87,C50,C31,C13,C68)</f>
        <v>944141</v>
      </c>
      <c r="D244" s="4"/>
    </row>
    <row r="245" spans="1:4" ht="15.75">
      <c r="A245" s="37" t="s">
        <v>25</v>
      </c>
      <c r="B245" s="1"/>
      <c r="C245" s="14">
        <f>SUM(C228,C194,C176,C158,C124,C106,C88,C51,C32,C14)</f>
        <v>7884290</v>
      </c>
      <c r="D245" s="4"/>
    </row>
    <row r="246" spans="1:4" ht="15.75">
      <c r="A246" s="46"/>
      <c r="B246" s="4" t="s">
        <v>10</v>
      </c>
      <c r="C246" s="14">
        <f>SUM(C229,C195,C177,C159,C125,C107,C89,C52,C33,C15)</f>
        <v>834964</v>
      </c>
      <c r="D246" s="4"/>
    </row>
    <row r="247" spans="1:4" ht="15.75">
      <c r="A247" s="46"/>
      <c r="B247" s="4" t="s">
        <v>11</v>
      </c>
      <c r="C247" s="14">
        <f>SUM(C230,C196,C178,C160,C126,C108,C90,C53,C34,C16,C213,C143)</f>
        <v>7049326</v>
      </c>
      <c r="D247" s="4"/>
    </row>
    <row r="248" spans="1:4" ht="15.75">
      <c r="A248" s="37" t="s">
        <v>26</v>
      </c>
      <c r="B248" s="1"/>
      <c r="C248" s="14">
        <f>SUM(C231,C197,C179,C161,C127,C109,C91,C54,C35,C17)</f>
        <v>0</v>
      </c>
      <c r="D248" s="4"/>
    </row>
    <row r="249" spans="1:4" ht="15.75">
      <c r="A249" s="37" t="s">
        <v>27</v>
      </c>
      <c r="B249" s="1"/>
      <c r="C249" s="14">
        <f>SUM(C232,C198,C180,C162,C128,C110,C92,C55,C36,C18)</f>
        <v>55490</v>
      </c>
      <c r="D249" s="4"/>
    </row>
    <row r="250" spans="1:4" ht="15.75">
      <c r="A250" s="37" t="s">
        <v>28</v>
      </c>
      <c r="B250" s="1"/>
      <c r="C250" s="14">
        <f>SUM(C233,C199,C181,C163,C129,C111,C93,C56,C37,C19,C216,C146)</f>
        <v>6194853</v>
      </c>
      <c r="D250" s="4"/>
    </row>
    <row r="251" spans="1:4" ht="15.75">
      <c r="A251" s="37" t="s">
        <v>29</v>
      </c>
      <c r="B251" s="1"/>
      <c r="C251" s="14">
        <f>SUM(C234,C200,C182,C164,C130,C112,C94,C57,C38,C20)</f>
        <v>2318</v>
      </c>
      <c r="D251" s="4"/>
    </row>
    <row r="252" spans="1:4" ht="15.75">
      <c r="A252" s="37" t="s">
        <v>30</v>
      </c>
      <c r="B252" s="1"/>
      <c r="C252" s="14">
        <f>SUM(C39)</f>
        <v>6199581</v>
      </c>
      <c r="D252" s="4"/>
    </row>
    <row r="253" spans="1:4" ht="15.75">
      <c r="A253" s="37"/>
      <c r="B253" s="4" t="s">
        <v>65</v>
      </c>
      <c r="C253" s="14">
        <f>SUM(C40)</f>
        <v>4775727</v>
      </c>
      <c r="D253" s="4"/>
    </row>
    <row r="254" spans="1:4" ht="15.75">
      <c r="A254" s="46"/>
      <c r="B254" s="4" t="s">
        <v>11</v>
      </c>
      <c r="C254" s="14">
        <f>SUM(C41)</f>
        <v>1423854</v>
      </c>
      <c r="D254" s="4"/>
    </row>
    <row r="255" spans="1:4" ht="15.75">
      <c r="A255" s="49" t="s">
        <v>52</v>
      </c>
      <c r="B255" s="2"/>
      <c r="C255" s="7">
        <f>C242+C243+C244+C245+C248+C249+C250+C251+C252</f>
        <v>22110494</v>
      </c>
      <c r="D255" s="5"/>
    </row>
    <row r="256" spans="1:4" ht="16.5" thickBot="1">
      <c r="A256" s="46"/>
      <c r="B256" s="1"/>
      <c r="C256" s="13"/>
      <c r="D256" s="4"/>
    </row>
    <row r="257" spans="1:4" ht="19.5" thickBot="1">
      <c r="A257" s="39" t="s">
        <v>42</v>
      </c>
      <c r="B257" s="39"/>
      <c r="C257" s="18">
        <f>SUM(C237,C203,C185,C167,C133,C115,C97,C61,C42,C23,C220,C150,C79)</f>
        <v>22110494</v>
      </c>
      <c r="D257" s="41"/>
    </row>
    <row r="259" spans="1:4" ht="15.75">
      <c r="A259" s="17"/>
      <c r="B259" s="4"/>
      <c r="C259" s="14"/>
      <c r="D259" s="4"/>
    </row>
  </sheetData>
  <sheetProtection/>
  <printOptions/>
  <pageMargins left="1.0236220472440944" right="0.2362204724409449" top="0.8267716535433072" bottom="0.3937007874015748" header="0.31496062992125984" footer="0.2755905511811024"/>
  <pageSetup firstPageNumber="6" useFirstPageNumber="1" horizontalDpi="600" verticalDpi="600" orientation="portrait" paperSize="9" scale="70" r:id="rId1"/>
  <headerFooter alignWithMargins="0">
    <oddHeader>&amp;R&amp;14&amp;XA költségvetési rendelettervezet 10. számú melléklete</oddHeader>
  </headerFooter>
  <rowBreaks count="4" manualBreakCount="4">
    <brk id="61" max="255" man="1"/>
    <brk id="115" max="255" man="1"/>
    <brk id="167" max="255" man="1"/>
    <brk id="2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987"/>
  <sheetViews>
    <sheetView zoomScaleSheetLayoutView="100" workbookViewId="0" topLeftCell="A201">
      <selection activeCell="C32" sqref="C32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5" width="9" style="28" customWidth="1"/>
    <col min="6" max="6" width="8.09765625" style="9" customWidth="1"/>
    <col min="7" max="16384" width="9" style="9" customWidth="1"/>
  </cols>
  <sheetData>
    <row r="1" spans="1:4" ht="18.75">
      <c r="A1" s="8" t="s">
        <v>0</v>
      </c>
      <c r="B1" s="8"/>
      <c r="C1" s="8"/>
      <c r="D1" s="27"/>
    </row>
    <row r="2" spans="1:4" ht="18.75">
      <c r="A2" s="8" t="s">
        <v>95</v>
      </c>
      <c r="B2" s="8"/>
      <c r="C2" s="8"/>
      <c r="D2" s="27"/>
    </row>
    <row r="3" spans="1:5" ht="18.75">
      <c r="A3" s="8" t="s">
        <v>1</v>
      </c>
      <c r="B3" s="8"/>
      <c r="C3" s="8"/>
      <c r="D3" s="27"/>
      <c r="E3" s="29"/>
    </row>
    <row r="4" ht="15.75">
      <c r="E4" s="30"/>
    </row>
    <row r="5" spans="1:5" ht="18.75">
      <c r="A5" s="31"/>
      <c r="D5" s="32" t="s">
        <v>2</v>
      </c>
      <c r="E5" s="29"/>
    </row>
    <row r="6" spans="1:5" ht="18.75">
      <c r="A6" s="33" t="s">
        <v>3</v>
      </c>
      <c r="B6" s="34"/>
      <c r="C6" s="10" t="s">
        <v>46</v>
      </c>
      <c r="D6" s="10"/>
      <c r="E6" s="29"/>
    </row>
    <row r="7" spans="1:5" ht="18.75">
      <c r="A7" s="35"/>
      <c r="B7" s="11"/>
      <c r="C7" s="11"/>
      <c r="D7" s="11"/>
      <c r="E7" s="29"/>
    </row>
    <row r="8" spans="1:5" s="17" customFormat="1" ht="12.75">
      <c r="A8" s="25" t="s">
        <v>96</v>
      </c>
      <c r="B8" s="6"/>
      <c r="C8" s="6"/>
      <c r="D8" s="6"/>
      <c r="E8" s="36"/>
    </row>
    <row r="9" spans="1:5" s="17" customFormat="1" ht="12.75">
      <c r="A9" s="3"/>
      <c r="B9" s="3" t="s">
        <v>97</v>
      </c>
      <c r="C9" s="12"/>
      <c r="D9" s="16"/>
      <c r="E9" s="36"/>
    </row>
    <row r="10" spans="1:5" s="17" customFormat="1" ht="12.75">
      <c r="A10" s="1"/>
      <c r="B10" s="1"/>
      <c r="C10" s="13"/>
      <c r="D10" s="4"/>
      <c r="E10" s="36"/>
    </row>
    <row r="11" spans="1:5" s="17" customFormat="1" ht="12.75">
      <c r="A11" s="4" t="s">
        <v>6</v>
      </c>
      <c r="B11" s="4"/>
      <c r="C11" s="14">
        <v>28669</v>
      </c>
      <c r="D11" s="4"/>
      <c r="E11" s="36"/>
    </row>
    <row r="12" spans="1:5" s="17" customFormat="1" ht="12.75">
      <c r="A12" s="4" t="s">
        <v>7</v>
      </c>
      <c r="B12" s="4"/>
      <c r="C12" s="14"/>
      <c r="D12" s="4"/>
      <c r="E12" s="36"/>
    </row>
    <row r="13" spans="1:5" s="17" customFormat="1" ht="12.75">
      <c r="A13" s="4" t="s">
        <v>8</v>
      </c>
      <c r="B13" s="4"/>
      <c r="C13" s="14"/>
      <c r="D13" s="4"/>
      <c r="E13" s="36"/>
    </row>
    <row r="14" spans="1:5" s="17" customFormat="1" ht="12.75">
      <c r="A14" s="4" t="s">
        <v>9</v>
      </c>
      <c r="B14" s="4" t="s">
        <v>10</v>
      </c>
      <c r="C14" s="14"/>
      <c r="D14" s="4"/>
      <c r="E14" s="36"/>
    </row>
    <row r="15" spans="1:5" s="17" customFormat="1" ht="12.75">
      <c r="A15" s="4"/>
      <c r="B15" s="4" t="s">
        <v>11</v>
      </c>
      <c r="C15" s="14"/>
      <c r="D15" s="4"/>
      <c r="E15" s="36"/>
    </row>
    <row r="16" spans="1:5" s="17" customFormat="1" ht="12.75">
      <c r="A16" s="4" t="s">
        <v>12</v>
      </c>
      <c r="B16" s="4"/>
      <c r="C16" s="14"/>
      <c r="D16" s="4"/>
      <c r="E16" s="36"/>
    </row>
    <row r="17" spans="1:5" s="17" customFormat="1" ht="12.75">
      <c r="A17" s="4" t="s">
        <v>13</v>
      </c>
      <c r="B17" s="4"/>
      <c r="C17" s="14"/>
      <c r="D17" s="4"/>
      <c r="E17" s="36"/>
    </row>
    <row r="18" spans="1:5" s="17" customFormat="1" ht="12.75">
      <c r="A18" s="4"/>
      <c r="B18" s="4" t="s">
        <v>10</v>
      </c>
      <c r="C18" s="14"/>
      <c r="D18" s="4"/>
      <c r="E18" s="36"/>
    </row>
    <row r="19" spans="1:5" s="17" customFormat="1" ht="12.75">
      <c r="A19" s="4"/>
      <c r="B19" s="4" t="s">
        <v>11</v>
      </c>
      <c r="C19" s="14"/>
      <c r="D19" s="4"/>
      <c r="E19" s="36"/>
    </row>
    <row r="20" spans="1:5" s="17" customFormat="1" ht="12.75">
      <c r="A20" s="4" t="s">
        <v>14</v>
      </c>
      <c r="B20" s="4"/>
      <c r="C20" s="14"/>
      <c r="D20" s="4"/>
      <c r="E20" s="36"/>
    </row>
    <row r="21" spans="1:5" s="17" customFormat="1" ht="12.75">
      <c r="A21" s="4" t="s">
        <v>15</v>
      </c>
      <c r="B21" s="4"/>
      <c r="C21" s="14"/>
      <c r="D21" s="4"/>
      <c r="E21" s="36"/>
    </row>
    <row r="22" spans="1:5" s="17" customFormat="1" ht="12.75">
      <c r="A22" s="4" t="s">
        <v>16</v>
      </c>
      <c r="B22" s="4"/>
      <c r="C22" s="14"/>
      <c r="D22" s="4"/>
      <c r="E22" s="36"/>
    </row>
    <row r="23" spans="1:5" s="17" customFormat="1" ht="12.75">
      <c r="A23" s="4"/>
      <c r="B23" s="4" t="s">
        <v>10</v>
      </c>
      <c r="C23" s="14"/>
      <c r="D23" s="4"/>
      <c r="E23" s="36"/>
    </row>
    <row r="24" spans="1:5" s="17" customFormat="1" ht="12.75">
      <c r="A24" s="4"/>
      <c r="B24" s="4" t="s">
        <v>11</v>
      </c>
      <c r="C24" s="14"/>
      <c r="D24" s="4"/>
      <c r="E24" s="36"/>
    </row>
    <row r="25" spans="1:5" s="17" customFormat="1" ht="12.75">
      <c r="A25" s="2" t="s">
        <v>98</v>
      </c>
      <c r="B25" s="2"/>
      <c r="C25" s="7">
        <f>SUM(C11:C24)</f>
        <v>28669</v>
      </c>
      <c r="D25" s="5"/>
      <c r="E25" s="36"/>
    </row>
    <row r="26" spans="1:5" s="17" customFormat="1" ht="12.75">
      <c r="A26" s="1"/>
      <c r="B26" s="1"/>
      <c r="C26" s="13"/>
      <c r="D26" s="4"/>
      <c r="E26" s="36"/>
    </row>
    <row r="27" spans="1:5" s="17" customFormat="1" ht="12.75">
      <c r="A27" s="1"/>
      <c r="B27" s="1"/>
      <c r="C27" s="12" t="s">
        <v>76</v>
      </c>
      <c r="D27" s="16"/>
      <c r="E27" s="36"/>
    </row>
    <row r="28" spans="1:5" ht="18.75">
      <c r="A28" s="25" t="s">
        <v>99</v>
      </c>
      <c r="B28" s="6"/>
      <c r="C28" s="4"/>
      <c r="D28" s="4"/>
      <c r="E28" s="29"/>
    </row>
    <row r="29" spans="1:5" ht="15.75" customHeight="1">
      <c r="A29" s="3"/>
      <c r="B29" s="3" t="s">
        <v>100</v>
      </c>
      <c r="C29" s="16"/>
      <c r="D29" s="16"/>
      <c r="E29" s="29"/>
    </row>
    <row r="30" spans="1:5" ht="18.75">
      <c r="A30" s="4"/>
      <c r="B30" s="4"/>
      <c r="C30" s="4"/>
      <c r="D30" s="4"/>
      <c r="E30" s="29"/>
    </row>
    <row r="31" spans="1:5" s="17" customFormat="1" ht="12.75">
      <c r="A31" s="4" t="s">
        <v>6</v>
      </c>
      <c r="B31" s="4"/>
      <c r="C31" s="14">
        <f>196949+100</f>
        <v>197049</v>
      </c>
      <c r="D31" s="4"/>
      <c r="E31" s="36"/>
    </row>
    <row r="32" spans="1:5" s="17" customFormat="1" ht="12.75">
      <c r="A32" s="4" t="s">
        <v>7</v>
      </c>
      <c r="B32" s="4"/>
      <c r="C32" s="14"/>
      <c r="D32" s="4"/>
      <c r="E32" s="36"/>
    </row>
    <row r="33" spans="1:5" s="17" customFormat="1" ht="12.75">
      <c r="A33" s="4" t="s">
        <v>8</v>
      </c>
      <c r="B33" s="4"/>
      <c r="C33" s="14"/>
      <c r="D33" s="4"/>
      <c r="E33" s="36"/>
    </row>
    <row r="34" spans="1:5" s="17" customFormat="1" ht="12.75">
      <c r="A34" s="4" t="s">
        <v>9</v>
      </c>
      <c r="B34" s="4" t="s">
        <v>10</v>
      </c>
      <c r="C34" s="14"/>
      <c r="D34" s="4"/>
      <c r="E34" s="36"/>
    </row>
    <row r="35" spans="1:5" s="17" customFormat="1" ht="12.75">
      <c r="A35" s="4"/>
      <c r="B35" s="4" t="s">
        <v>11</v>
      </c>
      <c r="C35" s="14"/>
      <c r="D35" s="4"/>
      <c r="E35" s="36"/>
    </row>
    <row r="36" spans="1:5" s="17" customFormat="1" ht="12.75">
      <c r="A36" s="4" t="s">
        <v>12</v>
      </c>
      <c r="B36" s="4"/>
      <c r="C36" s="14"/>
      <c r="D36" s="4"/>
      <c r="E36" s="36"/>
    </row>
    <row r="37" spans="1:5" s="17" customFormat="1" ht="12.75">
      <c r="A37" s="4" t="s">
        <v>13</v>
      </c>
      <c r="B37" s="4"/>
      <c r="C37" s="14"/>
      <c r="D37" s="4"/>
      <c r="E37" s="36"/>
    </row>
    <row r="38" spans="1:5" s="17" customFormat="1" ht="12.75">
      <c r="A38" s="4"/>
      <c r="B38" s="4" t="s">
        <v>10</v>
      </c>
      <c r="C38" s="14">
        <v>29683</v>
      </c>
      <c r="D38" s="4"/>
      <c r="E38" s="36"/>
    </row>
    <row r="39" spans="1:5" s="17" customFormat="1" ht="12.75">
      <c r="A39" s="4"/>
      <c r="B39" s="4" t="s">
        <v>11</v>
      </c>
      <c r="C39" s="14">
        <f>528600-157482+15000+2956</f>
        <v>389074</v>
      </c>
      <c r="D39" s="4"/>
      <c r="E39" s="36"/>
    </row>
    <row r="40" spans="1:5" s="17" customFormat="1" ht="12.75">
      <c r="A40" s="4" t="s">
        <v>14</v>
      </c>
      <c r="B40" s="4"/>
      <c r="C40" s="14"/>
      <c r="D40" s="4"/>
      <c r="E40" s="36"/>
    </row>
    <row r="41" spans="1:5" s="17" customFormat="1" ht="12.75">
      <c r="A41" s="4" t="s">
        <v>47</v>
      </c>
      <c r="B41" s="4"/>
      <c r="C41" s="14">
        <v>1840000</v>
      </c>
      <c r="D41" s="4"/>
      <c r="E41" s="36"/>
    </row>
    <row r="42" spans="1:5" s="17" customFormat="1" ht="12.75">
      <c r="A42" s="4" t="s">
        <v>16</v>
      </c>
      <c r="B42" s="4"/>
      <c r="C42" s="14"/>
      <c r="D42" s="4"/>
      <c r="E42" s="36"/>
    </row>
    <row r="43" spans="1:5" s="17" customFormat="1" ht="12.75">
      <c r="A43" s="4"/>
      <c r="B43" s="4" t="s">
        <v>10</v>
      </c>
      <c r="C43" s="14">
        <f>2927185+4000+35775+20000+1208+555538+12500+80000+6167304</f>
        <v>9803510</v>
      </c>
      <c r="D43" s="4"/>
      <c r="E43" s="36"/>
    </row>
    <row r="44" spans="1:5" s="17" customFormat="1" ht="12.75">
      <c r="A44" s="4"/>
      <c r="B44" s="4" t="s">
        <v>11</v>
      </c>
      <c r="C44" s="14">
        <f>475558+150+6000+12000+14350+100+30000+1250258</f>
        <v>1788416</v>
      </c>
      <c r="D44" s="4"/>
      <c r="E44" s="36"/>
    </row>
    <row r="45" spans="1:5" s="17" customFormat="1" ht="12.75">
      <c r="A45" s="2" t="s">
        <v>101</v>
      </c>
      <c r="B45" s="2"/>
      <c r="C45" s="7">
        <f>SUM(C31:C44)</f>
        <v>14047732</v>
      </c>
      <c r="D45" s="5"/>
      <c r="E45" s="36"/>
    </row>
    <row r="46" spans="1:5" s="17" customFormat="1" ht="12.75">
      <c r="A46" s="1"/>
      <c r="B46" s="1"/>
      <c r="C46" s="13"/>
      <c r="D46" s="4"/>
      <c r="E46" s="36"/>
    </row>
    <row r="47" spans="1:5" s="17" customFormat="1" ht="12.75">
      <c r="A47" s="1"/>
      <c r="B47" s="1"/>
      <c r="C47" s="12"/>
      <c r="D47" s="16"/>
      <c r="E47" s="36"/>
    </row>
    <row r="48" spans="1:5" s="17" customFormat="1" ht="12.75">
      <c r="A48" s="25" t="s">
        <v>102</v>
      </c>
      <c r="B48" s="6"/>
      <c r="C48" s="4"/>
      <c r="D48" s="4"/>
      <c r="E48" s="36"/>
    </row>
    <row r="49" spans="1:5" s="17" customFormat="1" ht="12.75">
      <c r="A49" s="3"/>
      <c r="B49" s="3" t="s">
        <v>71</v>
      </c>
      <c r="C49" s="16"/>
      <c r="D49" s="16"/>
      <c r="E49" s="36"/>
    </row>
    <row r="50" spans="1:5" s="17" customFormat="1" ht="12.75">
      <c r="A50" s="4"/>
      <c r="B50" s="4"/>
      <c r="C50" s="4"/>
      <c r="D50" s="4"/>
      <c r="E50" s="36"/>
    </row>
    <row r="51" spans="1:5" s="17" customFormat="1" ht="12.75">
      <c r="A51" s="4" t="s">
        <v>6</v>
      </c>
      <c r="B51" s="4"/>
      <c r="C51" s="14"/>
      <c r="D51" s="4"/>
      <c r="E51" s="36"/>
    </row>
    <row r="52" spans="1:5" s="17" customFormat="1" ht="12.75">
      <c r="A52" s="4" t="s">
        <v>7</v>
      </c>
      <c r="B52" s="4"/>
      <c r="C52" s="14"/>
      <c r="D52" s="4"/>
      <c r="E52" s="36"/>
    </row>
    <row r="53" spans="1:5" s="17" customFormat="1" ht="12.75">
      <c r="A53" s="4" t="s">
        <v>8</v>
      </c>
      <c r="B53" s="4"/>
      <c r="C53" s="14"/>
      <c r="D53" s="4"/>
      <c r="E53" s="36"/>
    </row>
    <row r="54" spans="1:5" s="17" customFormat="1" ht="12.75">
      <c r="A54" s="4" t="s">
        <v>9</v>
      </c>
      <c r="B54" s="4" t="s">
        <v>10</v>
      </c>
      <c r="C54" s="14"/>
      <c r="D54" s="4"/>
      <c r="E54" s="36"/>
    </row>
    <row r="55" spans="1:5" s="17" customFormat="1" ht="12.75">
      <c r="A55" s="4"/>
      <c r="B55" s="4" t="s">
        <v>11</v>
      </c>
      <c r="C55" s="14"/>
      <c r="D55" s="4"/>
      <c r="E55" s="36"/>
    </row>
    <row r="56" spans="1:5" s="17" customFormat="1" ht="12.75">
      <c r="A56" s="4" t="s">
        <v>12</v>
      </c>
      <c r="B56" s="4"/>
      <c r="C56" s="14"/>
      <c r="D56" s="4"/>
      <c r="E56" s="36"/>
    </row>
    <row r="57" spans="1:5" s="17" customFormat="1" ht="12.75">
      <c r="A57" s="4" t="s">
        <v>13</v>
      </c>
      <c r="B57" s="4"/>
      <c r="C57" s="14"/>
      <c r="D57" s="4"/>
      <c r="E57" s="36"/>
    </row>
    <row r="58" spans="1:5" s="17" customFormat="1" ht="12.75">
      <c r="A58" s="4"/>
      <c r="B58" s="4" t="s">
        <v>10</v>
      </c>
      <c r="C58" s="14"/>
      <c r="D58" s="4"/>
      <c r="E58" s="36"/>
    </row>
    <row r="59" spans="1:5" s="17" customFormat="1" ht="12.75">
      <c r="A59" s="4"/>
      <c r="B59" s="4" t="s">
        <v>11</v>
      </c>
      <c r="C59" s="14">
        <v>2961</v>
      </c>
      <c r="D59" s="4"/>
      <c r="E59" s="36"/>
    </row>
    <row r="60" spans="1:5" s="17" customFormat="1" ht="12.75">
      <c r="A60" s="4" t="s">
        <v>14</v>
      </c>
      <c r="B60" s="4"/>
      <c r="C60" s="14"/>
      <c r="D60" s="4"/>
      <c r="E60" s="36"/>
    </row>
    <row r="61" spans="1:5" s="17" customFormat="1" ht="12.75">
      <c r="A61" s="4" t="s">
        <v>47</v>
      </c>
      <c r="B61" s="4"/>
      <c r="C61" s="14"/>
      <c r="D61" s="4"/>
      <c r="E61" s="36"/>
    </row>
    <row r="62" spans="1:5" s="17" customFormat="1" ht="12.75">
      <c r="A62" s="4" t="s">
        <v>16</v>
      </c>
      <c r="B62" s="4"/>
      <c r="C62" s="14"/>
      <c r="D62" s="4"/>
      <c r="E62" s="36"/>
    </row>
    <row r="63" spans="1:5" s="17" customFormat="1" ht="12.75">
      <c r="A63" s="4"/>
      <c r="B63" s="4" t="s">
        <v>10</v>
      </c>
      <c r="C63" s="14"/>
      <c r="D63" s="4"/>
      <c r="E63" s="36"/>
    </row>
    <row r="64" spans="1:5" s="17" customFormat="1" ht="12.75">
      <c r="A64" s="4"/>
      <c r="B64" s="4" t="s">
        <v>11</v>
      </c>
      <c r="C64" s="14"/>
      <c r="D64" s="4"/>
      <c r="E64" s="36"/>
    </row>
    <row r="65" spans="1:5" s="17" customFormat="1" ht="12.75">
      <c r="A65" s="2" t="s">
        <v>103</v>
      </c>
      <c r="B65" s="2"/>
      <c r="C65" s="7">
        <f>SUM(C51:C64)</f>
        <v>2961</v>
      </c>
      <c r="D65" s="5"/>
      <c r="E65" s="36"/>
    </row>
    <row r="66" spans="1:5" s="17" customFormat="1" ht="12.75">
      <c r="A66" s="25"/>
      <c r="B66" s="25"/>
      <c r="C66" s="15"/>
      <c r="D66" s="6"/>
      <c r="E66" s="36"/>
    </row>
    <row r="67" spans="1:5" s="17" customFormat="1" ht="12.75">
      <c r="A67" s="25" t="s">
        <v>104</v>
      </c>
      <c r="B67" s="6"/>
      <c r="C67" s="6"/>
      <c r="D67" s="6"/>
      <c r="E67" s="36"/>
    </row>
    <row r="68" spans="1:5" s="17" customFormat="1" ht="12.75">
      <c r="A68" s="3"/>
      <c r="B68" s="3" t="s">
        <v>105</v>
      </c>
      <c r="C68" s="16"/>
      <c r="D68" s="16"/>
      <c r="E68" s="36"/>
    </row>
    <row r="69" spans="1:5" s="17" customFormat="1" ht="12.75">
      <c r="A69" s="4"/>
      <c r="B69" s="4"/>
      <c r="C69" s="4"/>
      <c r="D69" s="4"/>
      <c r="E69" s="36"/>
    </row>
    <row r="70" spans="1:5" s="17" customFormat="1" ht="12.75">
      <c r="A70" s="4" t="s">
        <v>6</v>
      </c>
      <c r="B70" s="4"/>
      <c r="C70" s="14"/>
      <c r="D70" s="4"/>
      <c r="E70" s="36"/>
    </row>
    <row r="71" spans="1:5" s="17" customFormat="1" ht="12.75">
      <c r="A71" s="4" t="s">
        <v>7</v>
      </c>
      <c r="B71" s="4"/>
      <c r="C71" s="14"/>
      <c r="D71" s="4"/>
      <c r="E71" s="36"/>
    </row>
    <row r="72" spans="1:5" s="17" customFormat="1" ht="12.75">
      <c r="A72" s="4" t="s">
        <v>8</v>
      </c>
      <c r="B72" s="4"/>
      <c r="C72" s="14"/>
      <c r="D72" s="4"/>
      <c r="E72" s="36"/>
    </row>
    <row r="73" spans="1:5" s="17" customFormat="1" ht="12.75">
      <c r="A73" s="4" t="s">
        <v>9</v>
      </c>
      <c r="B73" s="4" t="s">
        <v>10</v>
      </c>
      <c r="C73" s="14"/>
      <c r="D73" s="4"/>
      <c r="E73" s="36"/>
    </row>
    <row r="74" spans="1:5" s="17" customFormat="1" ht="12.75">
      <c r="A74" s="4"/>
      <c r="B74" s="4" t="s">
        <v>11</v>
      </c>
      <c r="C74" s="14"/>
      <c r="D74" s="4"/>
      <c r="E74" s="36"/>
    </row>
    <row r="75" spans="1:5" s="17" customFormat="1" ht="12.75">
      <c r="A75" s="4" t="s">
        <v>12</v>
      </c>
      <c r="B75" s="4"/>
      <c r="C75" s="14"/>
      <c r="D75" s="4"/>
      <c r="E75" s="36"/>
    </row>
    <row r="76" spans="1:5" s="17" customFormat="1" ht="12.75">
      <c r="A76" s="4" t="s">
        <v>13</v>
      </c>
      <c r="B76" s="4"/>
      <c r="C76" s="14"/>
      <c r="D76" s="4"/>
      <c r="E76" s="36"/>
    </row>
    <row r="77" spans="1:5" s="17" customFormat="1" ht="12.75">
      <c r="A77" s="4"/>
      <c r="B77" s="4" t="s">
        <v>10</v>
      </c>
      <c r="C77" s="14"/>
      <c r="D77" s="4"/>
      <c r="E77" s="36"/>
    </row>
    <row r="78" spans="1:5" s="17" customFormat="1" ht="12.75">
      <c r="A78" s="4"/>
      <c r="B78" s="4" t="s">
        <v>11</v>
      </c>
      <c r="C78" s="14">
        <v>7980</v>
      </c>
      <c r="D78" s="4"/>
      <c r="E78" s="36"/>
    </row>
    <row r="79" spans="1:5" s="17" customFormat="1" ht="12.75">
      <c r="A79" s="4" t="s">
        <v>14</v>
      </c>
      <c r="B79" s="4"/>
      <c r="C79" s="14"/>
      <c r="D79" s="4"/>
      <c r="E79" s="36"/>
    </row>
    <row r="80" spans="1:5" s="17" customFormat="1" ht="12.75">
      <c r="A80" s="4" t="s">
        <v>47</v>
      </c>
      <c r="B80" s="4"/>
      <c r="C80" s="14"/>
      <c r="D80" s="4"/>
      <c r="E80" s="36"/>
    </row>
    <row r="81" spans="1:5" s="17" customFormat="1" ht="12.75">
      <c r="A81" s="4" t="s">
        <v>16</v>
      </c>
      <c r="B81" s="4"/>
      <c r="C81" s="14"/>
      <c r="D81" s="4"/>
      <c r="E81" s="36"/>
    </row>
    <row r="82" spans="1:5" s="17" customFormat="1" ht="12.75">
      <c r="A82" s="4"/>
      <c r="B82" s="4" t="s">
        <v>10</v>
      </c>
      <c r="C82" s="14"/>
      <c r="D82" s="4"/>
      <c r="E82" s="36"/>
    </row>
    <row r="83" spans="1:5" s="17" customFormat="1" ht="12.75">
      <c r="A83" s="4"/>
      <c r="B83" s="4" t="s">
        <v>11</v>
      </c>
      <c r="C83" s="14"/>
      <c r="D83" s="4"/>
      <c r="E83" s="36"/>
    </row>
    <row r="84" spans="1:5" s="17" customFormat="1" ht="12.75">
      <c r="A84" s="2" t="s">
        <v>106</v>
      </c>
      <c r="B84" s="2"/>
      <c r="C84" s="7">
        <f>SUM(C70:C83)</f>
        <v>7980</v>
      </c>
      <c r="D84" s="5"/>
      <c r="E84" s="36"/>
    </row>
    <row r="85" spans="1:5" s="17" customFormat="1" ht="12.75">
      <c r="A85" s="25"/>
      <c r="B85" s="25"/>
      <c r="C85" s="15"/>
      <c r="D85" s="6"/>
      <c r="E85" s="36"/>
    </row>
    <row r="86" spans="1:5" s="17" customFormat="1" ht="12.75">
      <c r="A86" s="1"/>
      <c r="B86" s="1"/>
      <c r="C86" s="13"/>
      <c r="D86" s="4"/>
      <c r="E86" s="36"/>
    </row>
    <row r="87" spans="1:5" s="17" customFormat="1" ht="12.75">
      <c r="A87" s="25" t="s">
        <v>107</v>
      </c>
      <c r="B87" s="6"/>
      <c r="C87" s="6"/>
      <c r="D87" s="6"/>
      <c r="E87" s="36"/>
    </row>
    <row r="88" spans="1:5" s="17" customFormat="1" ht="15.75">
      <c r="A88" s="3"/>
      <c r="B88" s="26" t="s">
        <v>109</v>
      </c>
      <c r="C88" s="16"/>
      <c r="D88" s="16"/>
      <c r="E88" s="36"/>
    </row>
    <row r="89" spans="1:5" s="17" customFormat="1" ht="12.75">
      <c r="A89" s="4"/>
      <c r="B89" s="4"/>
      <c r="C89" s="4"/>
      <c r="D89" s="4"/>
      <c r="E89" s="36"/>
    </row>
    <row r="90" spans="1:5" s="17" customFormat="1" ht="12.75">
      <c r="A90" s="4" t="s">
        <v>6</v>
      </c>
      <c r="B90" s="4"/>
      <c r="C90" s="14"/>
      <c r="D90" s="4"/>
      <c r="E90" s="36"/>
    </row>
    <row r="91" spans="1:5" s="17" customFormat="1" ht="12.75">
      <c r="A91" s="4" t="s">
        <v>7</v>
      </c>
      <c r="B91" s="4"/>
      <c r="C91" s="14"/>
      <c r="D91" s="4"/>
      <c r="E91" s="36"/>
    </row>
    <row r="92" spans="1:5" s="17" customFormat="1" ht="12.75">
      <c r="A92" s="4" t="s">
        <v>8</v>
      </c>
      <c r="B92" s="4"/>
      <c r="C92" s="14"/>
      <c r="D92" s="4"/>
      <c r="E92" s="36"/>
    </row>
    <row r="93" spans="1:5" s="17" customFormat="1" ht="12.75">
      <c r="A93" s="4" t="s">
        <v>9</v>
      </c>
      <c r="B93" s="4" t="s">
        <v>10</v>
      </c>
      <c r="C93" s="14"/>
      <c r="D93" s="4"/>
      <c r="E93" s="36"/>
    </row>
    <row r="94" spans="1:5" s="17" customFormat="1" ht="12.75">
      <c r="A94" s="4"/>
      <c r="B94" s="4" t="s">
        <v>11</v>
      </c>
      <c r="C94" s="14"/>
      <c r="D94" s="4"/>
      <c r="E94" s="36"/>
    </row>
    <row r="95" spans="1:5" s="17" customFormat="1" ht="12.75">
      <c r="A95" s="4" t="s">
        <v>12</v>
      </c>
      <c r="B95" s="4"/>
      <c r="C95" s="14"/>
      <c r="D95" s="4"/>
      <c r="E95" s="36"/>
    </row>
    <row r="96" spans="1:5" s="17" customFormat="1" ht="15" customHeight="1">
      <c r="A96" s="4" t="s">
        <v>13</v>
      </c>
      <c r="B96" s="4"/>
      <c r="C96" s="14"/>
      <c r="D96" s="4"/>
      <c r="E96" s="36"/>
    </row>
    <row r="97" spans="1:5" s="17" customFormat="1" ht="10.5" customHeight="1">
      <c r="A97" s="4"/>
      <c r="B97" s="4" t="s">
        <v>10</v>
      </c>
      <c r="C97" s="14"/>
      <c r="D97" s="4"/>
      <c r="E97" s="36"/>
    </row>
    <row r="98" spans="1:5" s="17" customFormat="1" ht="17.25" customHeight="1">
      <c r="A98" s="4"/>
      <c r="B98" s="4" t="s">
        <v>11</v>
      </c>
      <c r="C98" s="14"/>
      <c r="D98" s="4"/>
      <c r="E98" s="36"/>
    </row>
    <row r="99" spans="1:5" s="17" customFormat="1" ht="15" customHeight="1">
      <c r="A99" s="4" t="s">
        <v>14</v>
      </c>
      <c r="B99" s="4"/>
      <c r="C99" s="14"/>
      <c r="D99" s="4"/>
      <c r="E99" s="36"/>
    </row>
    <row r="100" spans="1:5" s="17" customFormat="1" ht="15" customHeight="1">
      <c r="A100" s="4" t="s">
        <v>15</v>
      </c>
      <c r="B100" s="4"/>
      <c r="C100" s="14"/>
      <c r="D100" s="4"/>
      <c r="E100" s="36"/>
    </row>
    <row r="101" spans="1:5" s="17" customFormat="1" ht="15" customHeight="1">
      <c r="A101" s="4" t="s">
        <v>16</v>
      </c>
      <c r="B101" s="4"/>
      <c r="C101" s="14"/>
      <c r="D101" s="4"/>
      <c r="E101" s="36"/>
    </row>
    <row r="102" spans="1:5" s="17" customFormat="1" ht="15" customHeight="1">
      <c r="A102" s="4"/>
      <c r="B102" s="4" t="s">
        <v>10</v>
      </c>
      <c r="C102" s="14"/>
      <c r="D102" s="4"/>
      <c r="E102" s="36"/>
    </row>
    <row r="103" spans="1:5" s="17" customFormat="1" ht="15" customHeight="1">
      <c r="A103" s="4"/>
      <c r="B103" s="4" t="s">
        <v>11</v>
      </c>
      <c r="C103" s="14"/>
      <c r="D103" s="4"/>
      <c r="E103" s="36"/>
    </row>
    <row r="104" spans="1:5" s="17" customFormat="1" ht="15" customHeight="1">
      <c r="A104" s="2" t="s">
        <v>108</v>
      </c>
      <c r="B104" s="2"/>
      <c r="C104" s="7">
        <f>SUM(C90:C103)</f>
        <v>0</v>
      </c>
      <c r="D104" s="5"/>
      <c r="E104" s="36"/>
    </row>
    <row r="105" spans="1:5" s="17" customFormat="1" ht="15" customHeight="1">
      <c r="A105" s="1"/>
      <c r="B105" s="1"/>
      <c r="C105" s="13"/>
      <c r="D105" s="4"/>
      <c r="E105" s="36"/>
    </row>
    <row r="106" spans="1:5" s="17" customFormat="1" ht="15" customHeight="1">
      <c r="A106" s="1"/>
      <c r="B106" s="1"/>
      <c r="C106" s="13"/>
      <c r="D106" s="4"/>
      <c r="E106" s="36"/>
    </row>
    <row r="107" spans="1:5" s="17" customFormat="1" ht="15" customHeight="1">
      <c r="A107" s="25" t="s">
        <v>110</v>
      </c>
      <c r="B107" s="6"/>
      <c r="C107" s="6"/>
      <c r="D107" s="6"/>
      <c r="E107" s="36"/>
    </row>
    <row r="108" spans="1:5" s="17" customFormat="1" ht="15" customHeight="1">
      <c r="A108" s="3"/>
      <c r="B108" s="3" t="s">
        <v>112</v>
      </c>
      <c r="C108" s="16"/>
      <c r="D108" s="16"/>
      <c r="E108" s="36"/>
    </row>
    <row r="109" spans="1:5" s="17" customFormat="1" ht="15" customHeight="1">
      <c r="A109" s="4"/>
      <c r="B109" s="4"/>
      <c r="C109" s="4"/>
      <c r="D109" s="4"/>
      <c r="E109" s="36"/>
    </row>
    <row r="110" spans="1:5" s="17" customFormat="1" ht="15" customHeight="1">
      <c r="A110" s="4" t="s">
        <v>6</v>
      </c>
      <c r="B110" s="4"/>
      <c r="C110" s="14"/>
      <c r="D110" s="4"/>
      <c r="E110" s="36"/>
    </row>
    <row r="111" spans="1:5" s="17" customFormat="1" ht="15" customHeight="1">
      <c r="A111" s="4" t="s">
        <v>7</v>
      </c>
      <c r="B111" s="4"/>
      <c r="C111" s="14"/>
      <c r="D111" s="4"/>
      <c r="E111" s="36"/>
    </row>
    <row r="112" spans="1:5" s="17" customFormat="1" ht="15" customHeight="1">
      <c r="A112" s="4" t="s">
        <v>8</v>
      </c>
      <c r="B112" s="4"/>
      <c r="C112" s="14"/>
      <c r="D112" s="4"/>
      <c r="E112" s="36"/>
    </row>
    <row r="113" spans="1:5" s="17" customFormat="1" ht="15" customHeight="1">
      <c r="A113" s="4" t="s">
        <v>9</v>
      </c>
      <c r="B113" s="4" t="s">
        <v>10</v>
      </c>
      <c r="C113" s="14"/>
      <c r="D113" s="4"/>
      <c r="E113" s="36"/>
    </row>
    <row r="114" spans="1:5" s="17" customFormat="1" ht="15" customHeight="1">
      <c r="A114" s="4"/>
      <c r="B114" s="4" t="s">
        <v>11</v>
      </c>
      <c r="C114" s="14"/>
      <c r="D114" s="4"/>
      <c r="E114" s="36"/>
    </row>
    <row r="115" spans="1:5" s="17" customFormat="1" ht="15" customHeight="1">
      <c r="A115" s="4" t="s">
        <v>12</v>
      </c>
      <c r="B115" s="4"/>
      <c r="C115" s="14"/>
      <c r="D115" s="4"/>
      <c r="E115" s="36"/>
    </row>
    <row r="116" spans="1:5" s="17" customFormat="1" ht="15" customHeight="1">
      <c r="A116" s="4" t="s">
        <v>13</v>
      </c>
      <c r="B116" s="4"/>
      <c r="C116" s="14"/>
      <c r="D116" s="4"/>
      <c r="E116" s="36"/>
    </row>
    <row r="117" spans="1:5" s="17" customFormat="1" ht="15" customHeight="1">
      <c r="A117" s="4"/>
      <c r="B117" s="4" t="s">
        <v>10</v>
      </c>
      <c r="C117" s="14"/>
      <c r="D117" s="4"/>
      <c r="E117" s="36"/>
    </row>
    <row r="118" spans="1:5" s="17" customFormat="1" ht="15.75" customHeight="1">
      <c r="A118" s="4"/>
      <c r="B118" s="4" t="s">
        <v>11</v>
      </c>
      <c r="C118" s="14">
        <v>15200</v>
      </c>
      <c r="D118" s="4"/>
      <c r="E118" s="36"/>
    </row>
    <row r="119" spans="1:5" s="17" customFormat="1" ht="15" customHeight="1">
      <c r="A119" s="4" t="s">
        <v>14</v>
      </c>
      <c r="B119" s="4"/>
      <c r="C119" s="14"/>
      <c r="D119" s="4"/>
      <c r="E119" s="36"/>
    </row>
    <row r="120" spans="1:5" s="17" customFormat="1" ht="15" customHeight="1">
      <c r="A120" s="4" t="s">
        <v>15</v>
      </c>
      <c r="B120" s="4"/>
      <c r="C120" s="14"/>
      <c r="D120" s="4"/>
      <c r="E120" s="36"/>
    </row>
    <row r="121" spans="1:5" s="17" customFormat="1" ht="15" customHeight="1">
      <c r="A121" s="4" t="s">
        <v>16</v>
      </c>
      <c r="B121" s="4"/>
      <c r="C121" s="14"/>
      <c r="D121" s="4"/>
      <c r="E121" s="36"/>
    </row>
    <row r="122" spans="1:5" s="17" customFormat="1" ht="15" customHeight="1">
      <c r="A122" s="4"/>
      <c r="B122" s="4" t="s">
        <v>10</v>
      </c>
      <c r="C122" s="14"/>
      <c r="D122" s="4"/>
      <c r="E122" s="36"/>
    </row>
    <row r="123" spans="1:5" s="17" customFormat="1" ht="15" customHeight="1">
      <c r="A123" s="4"/>
      <c r="B123" s="4" t="s">
        <v>11</v>
      </c>
      <c r="C123" s="14"/>
      <c r="D123" s="4"/>
      <c r="E123" s="36"/>
    </row>
    <row r="124" spans="1:5" s="17" customFormat="1" ht="15" customHeight="1">
      <c r="A124" s="2" t="s">
        <v>111</v>
      </c>
      <c r="B124" s="2"/>
      <c r="C124" s="7">
        <f>SUM(C110:C123)</f>
        <v>15200</v>
      </c>
      <c r="D124" s="5"/>
      <c r="E124" s="36"/>
    </row>
    <row r="125" spans="1:5" s="17" customFormat="1" ht="15" customHeight="1">
      <c r="A125" s="1"/>
      <c r="B125" s="1"/>
      <c r="C125" s="13"/>
      <c r="D125" s="4"/>
      <c r="E125" s="36"/>
    </row>
    <row r="126" s="17" customFormat="1" ht="15" customHeight="1">
      <c r="E126" s="36"/>
    </row>
    <row r="127" spans="1:5" s="17" customFormat="1" ht="15" customHeight="1">
      <c r="A127" s="25" t="s">
        <v>128</v>
      </c>
      <c r="B127" s="6"/>
      <c r="C127" s="6"/>
      <c r="D127" s="6"/>
      <c r="E127" s="36"/>
    </row>
    <row r="128" spans="1:5" s="17" customFormat="1" ht="15" customHeight="1">
      <c r="A128" s="3"/>
      <c r="B128" s="3" t="s">
        <v>141</v>
      </c>
      <c r="C128" s="16"/>
      <c r="D128" s="16"/>
      <c r="E128" s="36"/>
    </row>
    <row r="129" spans="1:5" s="17" customFormat="1" ht="15" customHeight="1">
      <c r="A129" s="4"/>
      <c r="B129" s="4"/>
      <c r="C129" s="4"/>
      <c r="D129" s="4"/>
      <c r="E129" s="36"/>
    </row>
    <row r="130" spans="1:5" s="17" customFormat="1" ht="15" customHeight="1">
      <c r="A130" s="4" t="s">
        <v>6</v>
      </c>
      <c r="B130" s="4"/>
      <c r="C130" s="14"/>
      <c r="D130" s="4"/>
      <c r="E130" s="36"/>
    </row>
    <row r="131" spans="1:5" s="17" customFormat="1" ht="15" customHeight="1">
      <c r="A131" s="4" t="s">
        <v>7</v>
      </c>
      <c r="B131" s="4"/>
      <c r="C131" s="14"/>
      <c r="D131" s="4"/>
      <c r="E131" s="36"/>
    </row>
    <row r="132" spans="1:5" s="17" customFormat="1" ht="15" customHeight="1">
      <c r="A132" s="4" t="s">
        <v>8</v>
      </c>
      <c r="B132" s="4"/>
      <c r="C132" s="14"/>
      <c r="D132" s="4"/>
      <c r="E132" s="36"/>
    </row>
    <row r="133" spans="1:5" s="4" customFormat="1" ht="23.25" customHeight="1">
      <c r="A133" s="4" t="s">
        <v>9</v>
      </c>
      <c r="B133" s="4" t="s">
        <v>10</v>
      </c>
      <c r="C133" s="14"/>
      <c r="E133" s="37"/>
    </row>
    <row r="134" spans="1:5" s="17" customFormat="1" ht="13.5" customHeight="1">
      <c r="A134" s="4"/>
      <c r="B134" s="4" t="s">
        <v>11</v>
      </c>
      <c r="C134" s="14"/>
      <c r="D134" s="4"/>
      <c r="E134" s="36"/>
    </row>
    <row r="135" spans="1:5" s="17" customFormat="1" ht="12.75">
      <c r="A135" s="4" t="s">
        <v>12</v>
      </c>
      <c r="B135" s="4"/>
      <c r="C135" s="14">
        <f>4611309-6019-300000+39661+31055+115673-2956-34740-6157-1882+154992+41643</f>
        <v>4642579</v>
      </c>
      <c r="D135" s="4"/>
      <c r="E135" s="36"/>
    </row>
    <row r="136" spans="1:5" s="17" customFormat="1" ht="12.75">
      <c r="A136" s="4" t="s">
        <v>13</v>
      </c>
      <c r="B136" s="4"/>
      <c r="C136" s="14"/>
      <c r="D136" s="4"/>
      <c r="E136" s="36"/>
    </row>
    <row r="137" spans="1:5" s="17" customFormat="1" ht="12.75">
      <c r="A137" s="4"/>
      <c r="B137" s="4" t="s">
        <v>10</v>
      </c>
      <c r="C137" s="14"/>
      <c r="D137" s="4"/>
      <c r="E137" s="36"/>
    </row>
    <row r="138" spans="1:5" s="17" customFormat="1" ht="12.75">
      <c r="A138" s="4"/>
      <c r="B138" s="4" t="s">
        <v>11</v>
      </c>
      <c r="C138" s="14"/>
      <c r="D138" s="4"/>
      <c r="E138" s="36"/>
    </row>
    <row r="139" spans="1:5" s="17" customFormat="1" ht="12.75">
      <c r="A139" s="4" t="s">
        <v>14</v>
      </c>
      <c r="B139" s="4"/>
      <c r="C139" s="14">
        <f>1387286+144960</f>
        <v>1532246</v>
      </c>
      <c r="D139" s="4"/>
      <c r="E139" s="36"/>
    </row>
    <row r="140" spans="1:5" s="17" customFormat="1" ht="12.75">
      <c r="A140" s="4" t="s">
        <v>15</v>
      </c>
      <c r="B140" s="4"/>
      <c r="C140" s="14"/>
      <c r="D140" s="4"/>
      <c r="E140" s="36"/>
    </row>
    <row r="141" spans="1:5" s="17" customFormat="1" ht="12.75">
      <c r="A141" s="4" t="s">
        <v>16</v>
      </c>
      <c r="B141" s="4"/>
      <c r="C141" s="14"/>
      <c r="D141" s="4"/>
      <c r="E141" s="36"/>
    </row>
    <row r="142" spans="1:5" s="17" customFormat="1" ht="12.75">
      <c r="A142" s="4"/>
      <c r="B142" s="4" t="s">
        <v>10</v>
      </c>
      <c r="C142" s="14"/>
      <c r="D142" s="4"/>
      <c r="E142" s="36"/>
    </row>
    <row r="143" spans="1:5" s="17" customFormat="1" ht="12.75">
      <c r="A143" s="4"/>
      <c r="B143" s="4" t="s">
        <v>11</v>
      </c>
      <c r="C143" s="14"/>
      <c r="D143" s="4"/>
      <c r="E143" s="36"/>
    </row>
    <row r="144" spans="1:5" s="17" customFormat="1" ht="12.75">
      <c r="A144" s="2" t="s">
        <v>142</v>
      </c>
      <c r="B144" s="2"/>
      <c r="C144" s="7">
        <f>SUM(C130:C143)</f>
        <v>6174825</v>
      </c>
      <c r="D144" s="5"/>
      <c r="E144" s="36"/>
    </row>
    <row r="145" spans="1:5" s="17" customFormat="1" ht="12.75">
      <c r="A145" s="1"/>
      <c r="B145" s="1"/>
      <c r="C145" s="13"/>
      <c r="D145" s="4"/>
      <c r="E145" s="36"/>
    </row>
    <row r="146" spans="1:5" s="17" customFormat="1" ht="12.75">
      <c r="A146" s="1"/>
      <c r="B146" s="1"/>
      <c r="C146" s="13"/>
      <c r="D146" s="4"/>
      <c r="E146" s="36"/>
    </row>
    <row r="147" spans="1:5" s="17" customFormat="1" ht="12.75">
      <c r="A147" s="25" t="s">
        <v>113</v>
      </c>
      <c r="B147" s="6"/>
      <c r="C147" s="6"/>
      <c r="D147" s="6"/>
      <c r="E147" s="36"/>
    </row>
    <row r="148" spans="1:5" s="17" customFormat="1" ht="12.75">
      <c r="A148" s="3"/>
      <c r="B148" s="3" t="s">
        <v>115</v>
      </c>
      <c r="C148" s="12"/>
      <c r="D148" s="16"/>
      <c r="E148" s="36"/>
    </row>
    <row r="149" spans="1:5" s="17" customFormat="1" ht="12.75">
      <c r="A149" s="1"/>
      <c r="B149" s="1"/>
      <c r="C149" s="13"/>
      <c r="D149" s="4"/>
      <c r="E149" s="36"/>
    </row>
    <row r="150" spans="1:5" s="17" customFormat="1" ht="12.75">
      <c r="A150" s="4" t="s">
        <v>6</v>
      </c>
      <c r="B150" s="4"/>
      <c r="C150" s="14"/>
      <c r="D150" s="4"/>
      <c r="E150" s="36"/>
    </row>
    <row r="151" spans="1:5" s="17" customFormat="1" ht="12.75">
      <c r="A151" s="4" t="s">
        <v>7</v>
      </c>
      <c r="B151" s="4"/>
      <c r="C151" s="17">
        <v>203625</v>
      </c>
      <c r="D151" s="4"/>
      <c r="E151" s="36"/>
    </row>
    <row r="152" spans="1:5" s="17" customFormat="1" ht="12.75">
      <c r="A152" s="4" t="s">
        <v>8</v>
      </c>
      <c r="B152" s="4"/>
      <c r="C152" s="14"/>
      <c r="D152" s="4"/>
      <c r="E152" s="36"/>
    </row>
    <row r="153" spans="1:5" s="17" customFormat="1" ht="12.75">
      <c r="A153" s="4" t="s">
        <v>9</v>
      </c>
      <c r="B153" s="4" t="s">
        <v>10</v>
      </c>
      <c r="C153" s="14"/>
      <c r="D153" s="4"/>
      <c r="E153" s="36"/>
    </row>
    <row r="154" spans="1:5" s="17" customFormat="1" ht="12.75">
      <c r="A154" s="4"/>
      <c r="B154" s="4" t="s">
        <v>11</v>
      </c>
      <c r="C154" s="14"/>
      <c r="D154" s="4"/>
      <c r="E154" s="36"/>
    </row>
    <row r="155" spans="1:5" s="17" customFormat="1" ht="12.75">
      <c r="A155" s="4" t="s">
        <v>12</v>
      </c>
      <c r="B155" s="4"/>
      <c r="C155" s="14"/>
      <c r="D155" s="4"/>
      <c r="E155" s="36"/>
    </row>
    <row r="156" spans="1:5" s="17" customFormat="1" ht="12.75">
      <c r="A156" s="4" t="s">
        <v>13</v>
      </c>
      <c r="B156" s="4"/>
      <c r="C156" s="14"/>
      <c r="D156" s="4"/>
      <c r="E156" s="36"/>
    </row>
    <row r="157" spans="1:5" s="17" customFormat="1" ht="12.75">
      <c r="A157" s="4"/>
      <c r="B157" s="4" t="s">
        <v>10</v>
      </c>
      <c r="C157" s="14">
        <v>300000</v>
      </c>
      <c r="D157" s="4"/>
      <c r="E157" s="36"/>
    </row>
    <row r="158" spans="1:5" s="17" customFormat="1" ht="12.75">
      <c r="A158" s="4"/>
      <c r="B158" s="4" t="s">
        <v>11</v>
      </c>
      <c r="C158" s="14"/>
      <c r="D158" s="4"/>
      <c r="E158" s="36"/>
    </row>
    <row r="159" spans="1:5" s="17" customFormat="1" ht="12.75">
      <c r="A159" s="4" t="s">
        <v>14</v>
      </c>
      <c r="B159" s="4"/>
      <c r="C159" s="14"/>
      <c r="D159" s="4"/>
      <c r="E159" s="36"/>
    </row>
    <row r="160" spans="1:5" s="17" customFormat="1" ht="12.75">
      <c r="A160" s="4" t="s">
        <v>15</v>
      </c>
      <c r="B160" s="4"/>
      <c r="C160" s="14"/>
      <c r="D160" s="4"/>
      <c r="E160" s="36"/>
    </row>
    <row r="161" spans="1:5" s="17" customFormat="1" ht="12.75">
      <c r="A161" s="4" t="s">
        <v>16</v>
      </c>
      <c r="B161" s="4"/>
      <c r="C161" s="14"/>
      <c r="D161" s="4"/>
      <c r="E161" s="36"/>
    </row>
    <row r="162" spans="1:5" s="17" customFormat="1" ht="12.75">
      <c r="A162" s="4"/>
      <c r="B162" s="4" t="s">
        <v>10</v>
      </c>
      <c r="C162" s="14"/>
      <c r="D162" s="4"/>
      <c r="E162" s="36"/>
    </row>
    <row r="163" spans="1:5" s="17" customFormat="1" ht="12.75">
      <c r="A163" s="4"/>
      <c r="B163" s="4" t="s">
        <v>11</v>
      </c>
      <c r="C163" s="14"/>
      <c r="D163" s="4"/>
      <c r="E163" s="36"/>
    </row>
    <row r="164" spans="1:5" s="17" customFormat="1" ht="12.75">
      <c r="A164" s="2" t="s">
        <v>114</v>
      </c>
      <c r="B164" s="2"/>
      <c r="C164" s="7">
        <f>SUM(C150:C163)</f>
        <v>503625</v>
      </c>
      <c r="D164" s="5"/>
      <c r="E164" s="36"/>
    </row>
    <row r="165" spans="1:5" s="17" customFormat="1" ht="12.75">
      <c r="A165" s="1"/>
      <c r="B165" s="1"/>
      <c r="C165" s="13"/>
      <c r="D165" s="4"/>
      <c r="E165" s="36"/>
    </row>
    <row r="166" spans="1:5" s="17" customFormat="1" ht="12.75">
      <c r="A166" s="1"/>
      <c r="B166" s="1"/>
      <c r="C166" s="13"/>
      <c r="D166" s="4"/>
      <c r="E166" s="36"/>
    </row>
    <row r="167" spans="1:5" s="17" customFormat="1" ht="12.75">
      <c r="A167" s="25" t="s">
        <v>116</v>
      </c>
      <c r="B167" s="6"/>
      <c r="C167" s="6"/>
      <c r="D167" s="6"/>
      <c r="E167" s="36"/>
    </row>
    <row r="168" spans="1:5" s="17" customFormat="1" ht="12.75">
      <c r="A168" s="3"/>
      <c r="B168" s="3" t="s">
        <v>118</v>
      </c>
      <c r="C168" s="12"/>
      <c r="D168" s="16"/>
      <c r="E168" s="36"/>
    </row>
    <row r="169" spans="1:5" s="17" customFormat="1" ht="12.75">
      <c r="A169" s="1"/>
      <c r="B169" s="1"/>
      <c r="C169" s="13"/>
      <c r="D169" s="4"/>
      <c r="E169" s="36"/>
    </row>
    <row r="170" spans="1:5" s="17" customFormat="1" ht="12.75">
      <c r="A170" s="4" t="s">
        <v>6</v>
      </c>
      <c r="B170" s="4"/>
      <c r="C170" s="14">
        <v>313743</v>
      </c>
      <c r="D170" s="4"/>
      <c r="E170" s="36"/>
    </row>
    <row r="171" spans="1:5" s="17" customFormat="1" ht="12.75">
      <c r="A171" s="4" t="s">
        <v>7</v>
      </c>
      <c r="B171" s="4"/>
      <c r="C171" s="14">
        <v>662677</v>
      </c>
      <c r="D171" s="4"/>
      <c r="E171" s="36"/>
    </row>
    <row r="172" spans="1:5" s="17" customFormat="1" ht="12.75">
      <c r="A172" s="4" t="s">
        <v>8</v>
      </c>
      <c r="B172" s="4"/>
      <c r="C172" s="14"/>
      <c r="D172" s="4"/>
      <c r="E172" s="36"/>
    </row>
    <row r="173" spans="1:5" s="17" customFormat="1" ht="12.75">
      <c r="A173" s="4" t="s">
        <v>9</v>
      </c>
      <c r="B173" s="4" t="s">
        <v>10</v>
      </c>
      <c r="C173" s="14"/>
      <c r="D173" s="4"/>
      <c r="E173" s="36"/>
    </row>
    <row r="174" spans="1:5" s="17" customFormat="1" ht="12.75">
      <c r="A174" s="4"/>
      <c r="B174" s="4" t="s">
        <v>11</v>
      </c>
      <c r="C174" s="14"/>
      <c r="D174" s="4"/>
      <c r="E174" s="36"/>
    </row>
    <row r="175" spans="1:5" s="17" customFormat="1" ht="12.75">
      <c r="A175" s="4" t="s">
        <v>12</v>
      </c>
      <c r="B175" s="4"/>
      <c r="C175" s="14"/>
      <c r="D175" s="4"/>
      <c r="E175" s="36"/>
    </row>
    <row r="176" spans="1:5" s="17" customFormat="1" ht="12.75">
      <c r="A176" s="4" t="s">
        <v>13</v>
      </c>
      <c r="B176" s="4"/>
      <c r="C176" s="14"/>
      <c r="D176" s="4"/>
      <c r="E176" s="36"/>
    </row>
    <row r="177" spans="1:5" s="17" customFormat="1" ht="12.75">
      <c r="A177" s="4"/>
      <c r="B177" s="4" t="s">
        <v>10</v>
      </c>
      <c r="C177" s="14"/>
      <c r="D177" s="4"/>
      <c r="E177" s="36"/>
    </row>
    <row r="178" spans="1:5" s="17" customFormat="1" ht="12.75">
      <c r="A178" s="4"/>
      <c r="B178" s="4" t="s">
        <v>11</v>
      </c>
      <c r="D178" s="4"/>
      <c r="E178" s="36"/>
    </row>
    <row r="179" spans="1:5" s="17" customFormat="1" ht="12.75">
      <c r="A179" s="4" t="s">
        <v>14</v>
      </c>
      <c r="B179" s="4"/>
      <c r="C179" s="14"/>
      <c r="D179" s="4"/>
      <c r="E179" s="36"/>
    </row>
    <row r="180" spans="1:5" s="17" customFormat="1" ht="12.75">
      <c r="A180" s="4" t="s">
        <v>15</v>
      </c>
      <c r="B180" s="4"/>
      <c r="C180" s="14"/>
      <c r="D180" s="4"/>
      <c r="E180" s="36"/>
    </row>
    <row r="181" spans="1:5" s="17" customFormat="1" ht="12.75">
      <c r="A181" s="4" t="s">
        <v>16</v>
      </c>
      <c r="B181" s="4"/>
      <c r="C181" s="14"/>
      <c r="D181" s="4"/>
      <c r="E181" s="36"/>
    </row>
    <row r="182" spans="1:5" s="17" customFormat="1" ht="12.75">
      <c r="A182" s="4"/>
      <c r="B182" s="4" t="s">
        <v>10</v>
      </c>
      <c r="C182" s="14"/>
      <c r="D182" s="4"/>
      <c r="E182" s="36"/>
    </row>
    <row r="183" spans="1:5" s="17" customFormat="1" ht="12.75">
      <c r="A183" s="4"/>
      <c r="B183" s="4" t="s">
        <v>11</v>
      </c>
      <c r="C183" s="14"/>
      <c r="D183" s="4"/>
      <c r="E183" s="36"/>
    </row>
    <row r="184" spans="1:5" s="17" customFormat="1" ht="12.75">
      <c r="A184" s="2" t="s">
        <v>117</v>
      </c>
      <c r="B184" s="2"/>
      <c r="C184" s="7">
        <f>SUM(C170:C183)</f>
        <v>976420</v>
      </c>
      <c r="D184" s="5"/>
      <c r="E184" s="36"/>
    </row>
    <row r="185" spans="1:5" s="17" customFormat="1" ht="12.75">
      <c r="A185" s="1"/>
      <c r="B185" s="1"/>
      <c r="C185" s="13"/>
      <c r="D185" s="4"/>
      <c r="E185" s="36"/>
    </row>
    <row r="186" spans="1:5" s="17" customFormat="1" ht="12.75">
      <c r="A186" s="1"/>
      <c r="B186" s="1"/>
      <c r="C186" s="13"/>
      <c r="D186" s="4"/>
      <c r="E186" s="36"/>
    </row>
    <row r="187" spans="1:5" s="17" customFormat="1" ht="12.75">
      <c r="A187" s="25" t="s">
        <v>119</v>
      </c>
      <c r="B187" s="6"/>
      <c r="C187" s="6"/>
      <c r="D187" s="6"/>
      <c r="E187" s="36"/>
    </row>
    <row r="188" spans="1:5" s="17" customFormat="1" ht="12.75">
      <c r="A188" s="3"/>
      <c r="B188" s="3" t="s">
        <v>120</v>
      </c>
      <c r="C188" s="16"/>
      <c r="D188" s="16"/>
      <c r="E188" s="36"/>
    </row>
    <row r="189" spans="1:5" s="17" customFormat="1" ht="12.75">
      <c r="A189" s="4"/>
      <c r="B189" s="4"/>
      <c r="C189" s="4"/>
      <c r="D189" s="4"/>
      <c r="E189" s="36"/>
    </row>
    <row r="190" spans="1:5" s="17" customFormat="1" ht="12.75">
      <c r="A190" s="4" t="s">
        <v>6</v>
      </c>
      <c r="B190" s="4"/>
      <c r="C190" s="14"/>
      <c r="D190" s="4"/>
      <c r="E190" s="36"/>
    </row>
    <row r="191" spans="1:5" s="17" customFormat="1" ht="12.75">
      <c r="A191" s="4" t="s">
        <v>7</v>
      </c>
      <c r="B191" s="4"/>
      <c r="C191" s="14">
        <v>402705</v>
      </c>
      <c r="D191" s="4"/>
      <c r="E191" s="36"/>
    </row>
    <row r="192" spans="1:5" s="17" customFormat="1" ht="12.75">
      <c r="A192" s="4" t="s">
        <v>8</v>
      </c>
      <c r="B192" s="4"/>
      <c r="C192" s="14"/>
      <c r="D192" s="4"/>
      <c r="E192" s="36"/>
    </row>
    <row r="193" spans="1:5" s="17" customFormat="1" ht="12.75">
      <c r="A193" s="4" t="s">
        <v>9</v>
      </c>
      <c r="B193" s="4" t="s">
        <v>10</v>
      </c>
      <c r="C193" s="14"/>
      <c r="D193" s="4"/>
      <c r="E193" s="36"/>
    </row>
    <row r="194" spans="1:5" s="17" customFormat="1" ht="12.75">
      <c r="A194" s="4"/>
      <c r="B194" s="4" t="s">
        <v>11</v>
      </c>
      <c r="C194" s="14"/>
      <c r="D194" s="4"/>
      <c r="E194" s="36"/>
    </row>
    <row r="195" spans="1:5" s="17" customFormat="1" ht="12.75">
      <c r="A195" s="4" t="s">
        <v>12</v>
      </c>
      <c r="B195" s="4"/>
      <c r="C195" s="14"/>
      <c r="D195" s="4"/>
      <c r="E195" s="36"/>
    </row>
    <row r="196" spans="1:5" s="17" customFormat="1" ht="12.75">
      <c r="A196" s="4" t="s">
        <v>13</v>
      </c>
      <c r="B196" s="4"/>
      <c r="C196" s="14"/>
      <c r="D196" s="4"/>
      <c r="E196" s="36"/>
    </row>
    <row r="197" spans="1:5" s="17" customFormat="1" ht="12.75">
      <c r="A197" s="4"/>
      <c r="B197" s="4" t="s">
        <v>10</v>
      </c>
      <c r="C197" s="14"/>
      <c r="D197" s="4"/>
      <c r="E197" s="36"/>
    </row>
    <row r="198" spans="1:5" s="17" customFormat="1" ht="12.75">
      <c r="A198" s="4"/>
      <c r="B198" s="4" t="s">
        <v>11</v>
      </c>
      <c r="C198" s="14"/>
      <c r="D198" s="4"/>
      <c r="E198" s="36"/>
    </row>
    <row r="199" spans="1:5" s="17" customFormat="1" ht="12.75">
      <c r="A199" s="4" t="s">
        <v>14</v>
      </c>
      <c r="B199" s="4"/>
      <c r="C199" s="14"/>
      <c r="D199" s="4"/>
      <c r="E199" s="36"/>
    </row>
    <row r="200" spans="1:5" s="17" customFormat="1" ht="12.75">
      <c r="A200" s="4" t="s">
        <v>15</v>
      </c>
      <c r="B200" s="4"/>
      <c r="C200" s="14"/>
      <c r="D200" s="4"/>
      <c r="E200" s="36"/>
    </row>
    <row r="201" spans="1:5" s="17" customFormat="1" ht="12.75">
      <c r="A201" s="4" t="s">
        <v>16</v>
      </c>
      <c r="B201" s="4"/>
      <c r="C201" s="14"/>
      <c r="D201" s="4"/>
      <c r="E201" s="36"/>
    </row>
    <row r="202" spans="1:5" s="17" customFormat="1" ht="12.75">
      <c r="A202" s="4"/>
      <c r="B202" s="4" t="s">
        <v>10</v>
      </c>
      <c r="C202" s="14"/>
      <c r="D202" s="4"/>
      <c r="E202" s="36"/>
    </row>
    <row r="203" spans="1:5" s="17" customFormat="1" ht="12.75">
      <c r="A203" s="4"/>
      <c r="B203" s="4" t="s">
        <v>11</v>
      </c>
      <c r="C203" s="14"/>
      <c r="D203" s="4"/>
      <c r="E203" s="36"/>
    </row>
    <row r="204" spans="1:5" s="17" customFormat="1" ht="12.75">
      <c r="A204" s="2" t="s">
        <v>121</v>
      </c>
      <c r="B204" s="2"/>
      <c r="C204" s="7">
        <f>SUM(C190:C203)</f>
        <v>402705</v>
      </c>
      <c r="D204" s="5"/>
      <c r="E204" s="36"/>
    </row>
    <row r="205" spans="1:5" s="19" customFormat="1" ht="18.75">
      <c r="A205" s="25"/>
      <c r="B205" s="25"/>
      <c r="C205" s="15"/>
      <c r="D205" s="6"/>
      <c r="E205" s="38"/>
    </row>
    <row r="206" spans="1:5" s="17" customFormat="1" ht="12.75">
      <c r="A206" s="3"/>
      <c r="B206" s="3"/>
      <c r="C206" s="12"/>
      <c r="D206" s="16"/>
      <c r="E206" s="36"/>
    </row>
    <row r="207" spans="1:5" ht="18.75">
      <c r="A207" s="2"/>
      <c r="B207" s="2" t="s">
        <v>52</v>
      </c>
      <c r="C207" s="5"/>
      <c r="D207" s="5"/>
      <c r="E207" s="29"/>
    </row>
    <row r="208" spans="1:5" ht="18.75">
      <c r="A208" s="4"/>
      <c r="B208" s="4"/>
      <c r="C208" s="4"/>
      <c r="D208" s="4"/>
      <c r="E208" s="29"/>
    </row>
    <row r="209" spans="1:5" ht="18.75">
      <c r="A209" s="4" t="s">
        <v>6</v>
      </c>
      <c r="B209" s="4"/>
      <c r="C209" s="14">
        <f aca="true" t="shared" si="0" ref="C209:C222">SUM(C190,C170,C150,C130,C110,C51,C31,C11,C90,C70)</f>
        <v>539461</v>
      </c>
      <c r="D209" s="4"/>
      <c r="E209" s="29"/>
    </row>
    <row r="210" spans="1:5" s="17" customFormat="1" ht="12.75">
      <c r="A210" s="4" t="s">
        <v>7</v>
      </c>
      <c r="B210" s="4"/>
      <c r="C210" s="14">
        <f t="shared" si="0"/>
        <v>1269007</v>
      </c>
      <c r="D210" s="4"/>
      <c r="E210" s="36"/>
    </row>
    <row r="211" spans="1:5" s="17" customFormat="1" ht="12.75">
      <c r="A211" s="4" t="s">
        <v>8</v>
      </c>
      <c r="B211" s="4"/>
      <c r="C211" s="14">
        <f t="shared" si="0"/>
        <v>0</v>
      </c>
      <c r="D211" s="4"/>
      <c r="E211" s="36"/>
    </row>
    <row r="212" spans="1:5" s="17" customFormat="1" ht="12.75">
      <c r="A212" s="4" t="s">
        <v>9</v>
      </c>
      <c r="B212" s="4" t="s">
        <v>10</v>
      </c>
      <c r="C212" s="14">
        <f t="shared" si="0"/>
        <v>0</v>
      </c>
      <c r="D212" s="4"/>
      <c r="E212" s="36"/>
    </row>
    <row r="213" spans="1:5" s="17" customFormat="1" ht="12.75">
      <c r="A213" s="4"/>
      <c r="B213" s="4" t="s">
        <v>11</v>
      </c>
      <c r="C213" s="14">
        <f t="shared" si="0"/>
        <v>0</v>
      </c>
      <c r="D213" s="4"/>
      <c r="E213" s="36"/>
    </row>
    <row r="214" spans="1:5" s="17" customFormat="1" ht="12.75">
      <c r="A214" s="4" t="s">
        <v>12</v>
      </c>
      <c r="B214" s="4"/>
      <c r="C214" s="14">
        <f t="shared" si="0"/>
        <v>4642579</v>
      </c>
      <c r="D214" s="4"/>
      <c r="E214" s="36"/>
    </row>
    <row r="215" spans="1:5" s="17" customFormat="1" ht="12.75">
      <c r="A215" s="4" t="s">
        <v>13</v>
      </c>
      <c r="B215" s="4"/>
      <c r="C215" s="14">
        <f t="shared" si="0"/>
        <v>0</v>
      </c>
      <c r="D215" s="4"/>
      <c r="E215" s="36"/>
    </row>
    <row r="216" spans="1:5" s="17" customFormat="1" ht="12.75">
      <c r="A216" s="4"/>
      <c r="B216" s="4" t="s">
        <v>10</v>
      </c>
      <c r="C216" s="14">
        <f t="shared" si="0"/>
        <v>329683</v>
      </c>
      <c r="D216" s="4"/>
      <c r="E216" s="36"/>
    </row>
    <row r="217" spans="1:5" s="17" customFormat="1" ht="12.75">
      <c r="A217" s="4"/>
      <c r="B217" s="4" t="s">
        <v>11</v>
      </c>
      <c r="C217" s="14">
        <f t="shared" si="0"/>
        <v>415215</v>
      </c>
      <c r="D217" s="4"/>
      <c r="E217" s="36"/>
    </row>
    <row r="218" spans="1:5" s="17" customFormat="1" ht="12.75">
      <c r="A218" s="4" t="s">
        <v>14</v>
      </c>
      <c r="B218" s="4"/>
      <c r="C218" s="14">
        <f t="shared" si="0"/>
        <v>1532246</v>
      </c>
      <c r="D218" s="4"/>
      <c r="E218" s="36"/>
    </row>
    <row r="219" spans="1:5" s="17" customFormat="1" ht="12.75">
      <c r="A219" s="4" t="s">
        <v>15</v>
      </c>
      <c r="B219" s="4"/>
      <c r="C219" s="14">
        <f t="shared" si="0"/>
        <v>1840000</v>
      </c>
      <c r="D219" s="4"/>
      <c r="E219" s="36"/>
    </row>
    <row r="220" spans="1:5" s="17" customFormat="1" ht="12.75">
      <c r="A220" s="4" t="s">
        <v>16</v>
      </c>
      <c r="B220" s="4"/>
      <c r="C220" s="14">
        <f t="shared" si="0"/>
        <v>0</v>
      </c>
      <c r="D220" s="4"/>
      <c r="E220" s="36"/>
    </row>
    <row r="221" spans="1:5" s="17" customFormat="1" ht="12.75">
      <c r="A221" s="4"/>
      <c r="B221" s="4" t="s">
        <v>10</v>
      </c>
      <c r="C221" s="14">
        <f t="shared" si="0"/>
        <v>9803510</v>
      </c>
      <c r="D221" s="4"/>
      <c r="E221" s="36"/>
    </row>
    <row r="222" spans="1:5" s="17" customFormat="1" ht="12.75">
      <c r="A222" s="4"/>
      <c r="B222" s="4" t="s">
        <v>11</v>
      </c>
      <c r="C222" s="14">
        <f t="shared" si="0"/>
        <v>1788416</v>
      </c>
      <c r="D222" s="4"/>
      <c r="E222" s="36"/>
    </row>
    <row r="223" spans="1:5" s="17" customFormat="1" ht="12.75">
      <c r="A223" s="2" t="s">
        <v>58</v>
      </c>
      <c r="B223" s="2"/>
      <c r="C223" s="24">
        <f>SUM(C209:C222)</f>
        <v>22160117</v>
      </c>
      <c r="D223" s="5"/>
      <c r="E223" s="36"/>
    </row>
    <row r="224" spans="1:5" s="17" customFormat="1" ht="13.5" thickBot="1">
      <c r="A224" s="25"/>
      <c r="B224" s="1"/>
      <c r="C224" s="13"/>
      <c r="D224" s="6"/>
      <c r="E224" s="36"/>
    </row>
    <row r="225" spans="1:5" s="17" customFormat="1" ht="19.5" thickBot="1">
      <c r="A225" s="39" t="s">
        <v>19</v>
      </c>
      <c r="B225" s="40"/>
      <c r="C225" s="18">
        <f>SUM(C204,C184,C164,C144,C124,C65,C45,C25,C104,C84)</f>
        <v>22160117</v>
      </c>
      <c r="D225" s="41"/>
      <c r="E225" s="36"/>
    </row>
    <row r="226" s="17" customFormat="1" ht="12.75">
      <c r="E226" s="36"/>
    </row>
    <row r="227" s="17" customFormat="1" ht="12.75">
      <c r="E227" s="36"/>
    </row>
    <row r="228" s="17" customFormat="1" ht="12.75">
      <c r="E228" s="36"/>
    </row>
    <row r="229" s="17" customFormat="1" ht="12.75">
      <c r="E229" s="36"/>
    </row>
    <row r="230" s="17" customFormat="1" ht="12.75">
      <c r="E230" s="36"/>
    </row>
    <row r="231" s="17" customFormat="1" ht="12.75">
      <c r="E231" s="36"/>
    </row>
    <row r="232" s="17" customFormat="1" ht="12.75">
      <c r="E232" s="36"/>
    </row>
    <row r="233" s="17" customFormat="1" ht="12.75">
      <c r="E233" s="36"/>
    </row>
    <row r="234" s="17" customFormat="1" ht="12.75">
      <c r="E234" s="36"/>
    </row>
    <row r="235" s="17" customFormat="1" ht="12.75">
      <c r="E235" s="36"/>
    </row>
    <row r="236" spans="2:5" s="17" customFormat="1" ht="18.75">
      <c r="B236" s="19"/>
      <c r="E236" s="36"/>
    </row>
    <row r="237" spans="1:5" s="17" customFormat="1" ht="18.75">
      <c r="A237" s="19"/>
      <c r="C237" s="19"/>
      <c r="D237" s="19"/>
      <c r="E237" s="36"/>
    </row>
    <row r="238" spans="2:5" s="17" customFormat="1" ht="15.75">
      <c r="B238" s="9"/>
      <c r="D238" s="4"/>
      <c r="E238" s="36"/>
    </row>
    <row r="239" spans="1:5" s="17" customFormat="1" ht="15.75">
      <c r="A239" s="9"/>
      <c r="B239" s="9"/>
      <c r="C239" s="9"/>
      <c r="D239" s="9"/>
      <c r="E239" s="36"/>
    </row>
    <row r="240" spans="1:5" s="17" customFormat="1" ht="15.75">
      <c r="A240" s="9"/>
      <c r="B240" s="9"/>
      <c r="C240" s="9"/>
      <c r="D240" s="9"/>
      <c r="E240" s="36"/>
    </row>
    <row r="241" spans="1:5" s="17" customFormat="1" ht="15.75">
      <c r="A241" s="9"/>
      <c r="C241" s="9"/>
      <c r="D241" s="9"/>
      <c r="E241" s="36"/>
    </row>
    <row r="242" s="17" customFormat="1" ht="12.75">
      <c r="E242" s="36"/>
    </row>
    <row r="243" s="17" customFormat="1" ht="12.75">
      <c r="E243" s="36"/>
    </row>
    <row r="244" s="17" customFormat="1" ht="12.75">
      <c r="E244" s="36"/>
    </row>
    <row r="245" s="17" customFormat="1" ht="12.75">
      <c r="E245" s="36"/>
    </row>
    <row r="246" s="17" customFormat="1" ht="12.75">
      <c r="E246" s="36"/>
    </row>
    <row r="247" s="17" customFormat="1" ht="12.75">
      <c r="E247" s="36"/>
    </row>
    <row r="248" s="17" customFormat="1" ht="12.75">
      <c r="E248" s="36"/>
    </row>
    <row r="249" s="17" customFormat="1" ht="12.75">
      <c r="E249" s="36"/>
    </row>
    <row r="250" s="17" customFormat="1" ht="12.75">
      <c r="E250" s="36"/>
    </row>
    <row r="251" s="17" customFormat="1" ht="12.75">
      <c r="E251" s="36"/>
    </row>
    <row r="252" s="17" customFormat="1" ht="12.75">
      <c r="E252" s="36"/>
    </row>
    <row r="253" s="17" customFormat="1" ht="12.75">
      <c r="E253" s="36"/>
    </row>
    <row r="254" s="17" customFormat="1" ht="12.75">
      <c r="E254" s="36"/>
    </row>
    <row r="255" s="17" customFormat="1" ht="12.75">
      <c r="E255" s="36"/>
    </row>
    <row r="256" s="17" customFormat="1" ht="12.75">
      <c r="E256" s="36"/>
    </row>
    <row r="257" s="17" customFormat="1" ht="12.75">
      <c r="E257" s="36"/>
    </row>
    <row r="258" s="17" customFormat="1" ht="12.75">
      <c r="E258" s="36"/>
    </row>
    <row r="259" s="17" customFormat="1" ht="12.75">
      <c r="E259" s="36"/>
    </row>
    <row r="260" s="17" customFormat="1" ht="12.75">
      <c r="E260" s="36"/>
    </row>
    <row r="261" s="17" customFormat="1" ht="12.75">
      <c r="E261" s="36"/>
    </row>
    <row r="262" s="17" customFormat="1" ht="12.75">
      <c r="E262" s="36"/>
    </row>
    <row r="263" s="17" customFormat="1" ht="12.75">
      <c r="E263" s="36"/>
    </row>
    <row r="264" s="17" customFormat="1" ht="12.75">
      <c r="E264" s="36"/>
    </row>
    <row r="265" s="17" customFormat="1" ht="12.75">
      <c r="E265" s="36"/>
    </row>
    <row r="266" s="17" customFormat="1" ht="12.75">
      <c r="E266" s="36"/>
    </row>
    <row r="267" s="17" customFormat="1" ht="12.75">
      <c r="E267" s="36"/>
    </row>
    <row r="268" s="17" customFormat="1" ht="12.75">
      <c r="E268" s="36"/>
    </row>
    <row r="269" s="17" customFormat="1" ht="12.75">
      <c r="E269" s="36"/>
    </row>
    <row r="270" s="17" customFormat="1" ht="12.75">
      <c r="E270" s="36"/>
    </row>
    <row r="271" s="17" customFormat="1" ht="12.75">
      <c r="E271" s="36"/>
    </row>
    <row r="272" s="17" customFormat="1" ht="12.75">
      <c r="E272" s="36"/>
    </row>
    <row r="273" s="17" customFormat="1" ht="12.75">
      <c r="E273" s="36"/>
    </row>
    <row r="274" s="17" customFormat="1" ht="12.75">
      <c r="E274" s="37"/>
    </row>
    <row r="275" s="17" customFormat="1" ht="12.75">
      <c r="E275" s="37"/>
    </row>
    <row r="276" s="17" customFormat="1" ht="12.75">
      <c r="E276" s="37"/>
    </row>
    <row r="277" s="17" customFormat="1" ht="12.75">
      <c r="E277" s="37"/>
    </row>
    <row r="278" s="17" customFormat="1" ht="9" customHeight="1">
      <c r="E278" s="37"/>
    </row>
    <row r="279" s="17" customFormat="1" ht="12.75">
      <c r="E279" s="37"/>
    </row>
    <row r="280" s="17" customFormat="1" ht="12.75">
      <c r="E280" s="37"/>
    </row>
    <row r="281" s="17" customFormat="1" ht="10.5" customHeight="1">
      <c r="E281" s="37"/>
    </row>
    <row r="282" s="17" customFormat="1" ht="12.75">
      <c r="E282" s="37"/>
    </row>
    <row r="283" s="17" customFormat="1" ht="12.75">
      <c r="E283" s="37"/>
    </row>
    <row r="284" s="17" customFormat="1" ht="12.75">
      <c r="E284" s="37"/>
    </row>
    <row r="285" s="17" customFormat="1" ht="12.75">
      <c r="E285" s="37"/>
    </row>
    <row r="286" s="17" customFormat="1" ht="12.75">
      <c r="E286" s="37"/>
    </row>
    <row r="287" s="17" customFormat="1" ht="12.75">
      <c r="E287" s="37"/>
    </row>
    <row r="288" s="17" customFormat="1" ht="12.75">
      <c r="E288" s="37"/>
    </row>
    <row r="289" s="17" customFormat="1" ht="12.75">
      <c r="E289" s="37"/>
    </row>
    <row r="290" s="17" customFormat="1" ht="12.75">
      <c r="E290" s="37"/>
    </row>
    <row r="291" s="17" customFormat="1" ht="12.75">
      <c r="E291" s="37"/>
    </row>
    <row r="292" s="17" customFormat="1" ht="12.75">
      <c r="E292" s="37"/>
    </row>
    <row r="293" s="17" customFormat="1" ht="12.75">
      <c r="E293" s="36"/>
    </row>
    <row r="294" s="17" customFormat="1" ht="12.75">
      <c r="E294" s="36"/>
    </row>
    <row r="295" s="17" customFormat="1" ht="12.75">
      <c r="E295" s="36"/>
    </row>
    <row r="296" s="17" customFormat="1" ht="12.75">
      <c r="E296" s="36"/>
    </row>
    <row r="297" s="17" customFormat="1" ht="12.75">
      <c r="E297" s="36"/>
    </row>
    <row r="298" s="17" customFormat="1" ht="12.75">
      <c r="E298" s="36"/>
    </row>
    <row r="299" s="17" customFormat="1" ht="12.75">
      <c r="E299" s="36"/>
    </row>
    <row r="300" s="17" customFormat="1" ht="12.75">
      <c r="E300" s="36"/>
    </row>
    <row r="301" s="17" customFormat="1" ht="12.75">
      <c r="E301" s="36"/>
    </row>
    <row r="302" s="17" customFormat="1" ht="12.75">
      <c r="E302" s="36"/>
    </row>
    <row r="303" s="17" customFormat="1" ht="12.75">
      <c r="E303" s="36"/>
    </row>
    <row r="304" s="17" customFormat="1" ht="12.75">
      <c r="E304" s="36"/>
    </row>
    <row r="305" s="17" customFormat="1" ht="12.75">
      <c r="E305" s="36"/>
    </row>
    <row r="306" s="17" customFormat="1" ht="12.75">
      <c r="E306" s="36"/>
    </row>
    <row r="307" s="17" customFormat="1" ht="12.75">
      <c r="E307" s="36"/>
    </row>
    <row r="308" s="17" customFormat="1" ht="12.75">
      <c r="E308" s="36"/>
    </row>
    <row r="309" s="17" customFormat="1" ht="12.75">
      <c r="E309" s="36"/>
    </row>
    <row r="310" s="17" customFormat="1" ht="12.75">
      <c r="E310" s="36"/>
    </row>
    <row r="311" s="17" customFormat="1" ht="12.75">
      <c r="E311" s="36"/>
    </row>
    <row r="312" s="17" customFormat="1" ht="12.75">
      <c r="E312" s="36"/>
    </row>
    <row r="313" s="17" customFormat="1" ht="12.75">
      <c r="E313" s="36"/>
    </row>
    <row r="314" s="17" customFormat="1" ht="12.75">
      <c r="E314" s="36"/>
    </row>
    <row r="315" s="17" customFormat="1" ht="12.75">
      <c r="E315" s="36"/>
    </row>
    <row r="316" s="17" customFormat="1" ht="12.75">
      <c r="E316" s="36"/>
    </row>
    <row r="317" s="17" customFormat="1" ht="12.75">
      <c r="E317" s="36"/>
    </row>
    <row r="318" s="17" customFormat="1" ht="12.75">
      <c r="E318" s="36"/>
    </row>
    <row r="319" s="17" customFormat="1" ht="12.75">
      <c r="E319" s="36"/>
    </row>
    <row r="320" s="17" customFormat="1" ht="12.75">
      <c r="E320" s="36"/>
    </row>
    <row r="321" s="17" customFormat="1" ht="12.75">
      <c r="E321" s="36"/>
    </row>
    <row r="322" s="17" customFormat="1" ht="12.75">
      <c r="E322" s="36"/>
    </row>
    <row r="323" s="17" customFormat="1" ht="12.75">
      <c r="E323" s="36"/>
    </row>
    <row r="324" s="17" customFormat="1" ht="12.75">
      <c r="E324" s="36"/>
    </row>
    <row r="325" spans="1:5" ht="18.75">
      <c r="A325" s="17"/>
      <c r="B325" s="17"/>
      <c r="C325" s="17"/>
      <c r="D325" s="17"/>
      <c r="E325" s="29"/>
    </row>
    <row r="326" spans="1:5" ht="18.75">
      <c r="A326" s="17"/>
      <c r="B326" s="17"/>
      <c r="C326" s="17"/>
      <c r="D326" s="17"/>
      <c r="E326" s="29"/>
    </row>
    <row r="327" spans="1:5" ht="18.75">
      <c r="A327" s="17"/>
      <c r="B327" s="17"/>
      <c r="C327" s="17"/>
      <c r="D327" s="17"/>
      <c r="E327" s="29"/>
    </row>
    <row r="328" s="17" customFormat="1" ht="12.75">
      <c r="E328" s="36"/>
    </row>
    <row r="329" s="17" customFormat="1" ht="12.75">
      <c r="E329" s="36"/>
    </row>
    <row r="330" s="17" customFormat="1" ht="12.75">
      <c r="E330" s="36"/>
    </row>
    <row r="331" s="17" customFormat="1" ht="12.75">
      <c r="E331" s="36"/>
    </row>
    <row r="332" s="17" customFormat="1" ht="12.75">
      <c r="E332" s="36"/>
    </row>
    <row r="333" s="17" customFormat="1" ht="12.75">
      <c r="E333" s="36"/>
    </row>
    <row r="334" s="17" customFormat="1" ht="12.75">
      <c r="E334" s="36"/>
    </row>
    <row r="335" s="17" customFormat="1" ht="12.75">
      <c r="E335" s="36"/>
    </row>
    <row r="336" s="17" customFormat="1" ht="12.75">
      <c r="E336" s="36"/>
    </row>
    <row r="337" s="17" customFormat="1" ht="12.75">
      <c r="E337" s="36"/>
    </row>
    <row r="338" s="17" customFormat="1" ht="12.75">
      <c r="E338" s="36"/>
    </row>
    <row r="339" s="17" customFormat="1" ht="12.75">
      <c r="E339" s="36"/>
    </row>
    <row r="340" s="17" customFormat="1" ht="12.75">
      <c r="E340" s="36"/>
    </row>
    <row r="341" s="17" customFormat="1" ht="12.75">
      <c r="E341" s="36"/>
    </row>
    <row r="342" s="17" customFormat="1" ht="12.75">
      <c r="E342" s="36"/>
    </row>
    <row r="343" s="17" customFormat="1" ht="12.75">
      <c r="E343" s="36"/>
    </row>
    <row r="344" s="17" customFormat="1" ht="12.75">
      <c r="E344" s="36"/>
    </row>
    <row r="345" s="17" customFormat="1" ht="12.75">
      <c r="E345" s="36"/>
    </row>
    <row r="346" s="17" customFormat="1" ht="12.75">
      <c r="E346" s="36"/>
    </row>
    <row r="347" s="17" customFormat="1" ht="12.75">
      <c r="E347" s="36"/>
    </row>
    <row r="348" s="17" customFormat="1" ht="12.75">
      <c r="E348" s="36"/>
    </row>
    <row r="349" s="17" customFormat="1" ht="12.75">
      <c r="E349" s="36"/>
    </row>
    <row r="350" s="17" customFormat="1" ht="12.75">
      <c r="E350" s="36"/>
    </row>
    <row r="351" s="17" customFormat="1" ht="12.75">
      <c r="E351" s="36"/>
    </row>
    <row r="352" s="17" customFormat="1" ht="12.75">
      <c r="E352" s="36"/>
    </row>
    <row r="353" s="17" customFormat="1" ht="12.75">
      <c r="E353" s="36"/>
    </row>
    <row r="354" s="17" customFormat="1" ht="12.75">
      <c r="E354" s="36"/>
    </row>
    <row r="355" s="17" customFormat="1" ht="12.75">
      <c r="E355" s="36"/>
    </row>
    <row r="356" spans="2:5" s="17" customFormat="1" ht="15.75">
      <c r="B356" s="9"/>
      <c r="E356" s="36"/>
    </row>
    <row r="357" spans="1:5" s="17" customFormat="1" ht="15.75">
      <c r="A357" s="9"/>
      <c r="B357" s="9"/>
      <c r="C357" s="9"/>
      <c r="D357" s="9"/>
      <c r="E357" s="36"/>
    </row>
    <row r="358" spans="1:5" s="17" customFormat="1" ht="15.75">
      <c r="A358" s="9"/>
      <c r="B358" s="9"/>
      <c r="C358" s="9"/>
      <c r="D358" s="9"/>
      <c r="E358" s="36"/>
    </row>
    <row r="359" spans="1:5" s="17" customFormat="1" ht="15.75">
      <c r="A359" s="9"/>
      <c r="C359" s="9"/>
      <c r="D359" s="9"/>
      <c r="E359" s="36"/>
    </row>
    <row r="360" s="17" customFormat="1" ht="12.75">
      <c r="E360" s="36"/>
    </row>
    <row r="361" s="17" customFormat="1" ht="12.75">
      <c r="E361" s="36"/>
    </row>
    <row r="362" s="17" customFormat="1" ht="12.75">
      <c r="E362" s="36"/>
    </row>
    <row r="363" s="17" customFormat="1" ht="12.75">
      <c r="E363" s="36"/>
    </row>
    <row r="364" s="17" customFormat="1" ht="12.75">
      <c r="E364" s="36"/>
    </row>
    <row r="365" s="17" customFormat="1" ht="12.75">
      <c r="E365" s="36"/>
    </row>
    <row r="366" s="17" customFormat="1" ht="12.75">
      <c r="E366" s="36"/>
    </row>
    <row r="367" s="17" customFormat="1" ht="9.75" customHeight="1">
      <c r="E367" s="36"/>
    </row>
    <row r="368" s="17" customFormat="1" ht="12.75">
      <c r="E368" s="36"/>
    </row>
    <row r="369" s="17" customFormat="1" ht="12.75">
      <c r="E369" s="36"/>
    </row>
    <row r="370" s="17" customFormat="1" ht="12.75">
      <c r="E370" s="36"/>
    </row>
    <row r="371" s="17" customFormat="1" ht="12.75">
      <c r="E371" s="36"/>
    </row>
    <row r="372" s="17" customFormat="1" ht="12.75">
      <c r="E372" s="36"/>
    </row>
    <row r="373" s="17" customFormat="1" ht="12.75">
      <c r="E373" s="36"/>
    </row>
    <row r="374" s="17" customFormat="1" ht="12.75">
      <c r="E374" s="36"/>
    </row>
    <row r="375" s="17" customFormat="1" ht="12.75">
      <c r="E375" s="36"/>
    </row>
    <row r="376" s="17" customFormat="1" ht="12.75">
      <c r="E376" s="36"/>
    </row>
    <row r="377" s="17" customFormat="1" ht="12.75">
      <c r="E377" s="36"/>
    </row>
    <row r="378" s="17" customFormat="1" ht="12.75">
      <c r="E378" s="36"/>
    </row>
    <row r="379" s="17" customFormat="1" ht="12.75">
      <c r="E379" s="36"/>
    </row>
    <row r="380" s="17" customFormat="1" ht="12.75">
      <c r="E380" s="36"/>
    </row>
    <row r="381" s="17" customFormat="1" ht="12.75">
      <c r="E381" s="36"/>
    </row>
    <row r="382" s="17" customFormat="1" ht="12.75">
      <c r="E382" s="36"/>
    </row>
    <row r="383" s="17" customFormat="1" ht="12.75">
      <c r="E383" s="36"/>
    </row>
    <row r="384" s="17" customFormat="1" ht="12.75">
      <c r="E384" s="36"/>
    </row>
    <row r="385" s="17" customFormat="1" ht="12.75">
      <c r="E385" s="36"/>
    </row>
    <row r="386" s="17" customFormat="1" ht="12.75" customHeight="1">
      <c r="E386" s="36"/>
    </row>
    <row r="387" s="17" customFormat="1" ht="12.75">
      <c r="E387" s="36"/>
    </row>
    <row r="388" s="17" customFormat="1" ht="12.75">
      <c r="E388" s="36"/>
    </row>
    <row r="389" s="17" customFormat="1" ht="12.75">
      <c r="E389" s="36"/>
    </row>
    <row r="390" s="17" customFormat="1" ht="12.75">
      <c r="E390" s="36"/>
    </row>
    <row r="391" s="17" customFormat="1" ht="12.75">
      <c r="E391" s="36"/>
    </row>
    <row r="392" s="17" customFormat="1" ht="12.75">
      <c r="E392" s="36"/>
    </row>
    <row r="393" s="17" customFormat="1" ht="12.75">
      <c r="E393" s="36"/>
    </row>
    <row r="394" s="17" customFormat="1" ht="12.75">
      <c r="E394" s="36"/>
    </row>
    <row r="395" s="17" customFormat="1" ht="12.75">
      <c r="E395" s="36"/>
    </row>
    <row r="396" s="17" customFormat="1" ht="12.75">
      <c r="E396" s="36"/>
    </row>
    <row r="397" s="17" customFormat="1" ht="12.75">
      <c r="E397" s="36"/>
    </row>
    <row r="398" s="17" customFormat="1" ht="12.75">
      <c r="E398" s="36"/>
    </row>
    <row r="399" s="17" customFormat="1" ht="12.75">
      <c r="E399" s="36"/>
    </row>
    <row r="400" s="17" customFormat="1" ht="12.75">
      <c r="E400" s="36"/>
    </row>
    <row r="401" s="17" customFormat="1" ht="12.75">
      <c r="E401" s="36"/>
    </row>
    <row r="402" s="17" customFormat="1" ht="12.75">
      <c r="E402" s="36"/>
    </row>
    <row r="403" s="17" customFormat="1" ht="12.75">
      <c r="E403" s="36"/>
    </row>
    <row r="404" s="17" customFormat="1" ht="12.75">
      <c r="E404" s="36"/>
    </row>
    <row r="405" s="17" customFormat="1" ht="12.75">
      <c r="E405" s="36"/>
    </row>
    <row r="406" s="17" customFormat="1" ht="12.75">
      <c r="E406" s="36"/>
    </row>
    <row r="407" s="17" customFormat="1" ht="12.75">
      <c r="E407" s="36"/>
    </row>
    <row r="408" s="17" customFormat="1" ht="12.75">
      <c r="E408" s="36"/>
    </row>
    <row r="409" s="17" customFormat="1" ht="12.75">
      <c r="E409" s="36"/>
    </row>
    <row r="410" s="17" customFormat="1" ht="12.75">
      <c r="E410" s="36"/>
    </row>
    <row r="411" s="17" customFormat="1" ht="12.75">
      <c r="E411" s="36"/>
    </row>
    <row r="412" s="17" customFormat="1" ht="12.75">
      <c r="E412" s="36"/>
    </row>
    <row r="413" s="17" customFormat="1" ht="12.75">
      <c r="E413" s="36"/>
    </row>
    <row r="414" s="17" customFormat="1" ht="12.75">
      <c r="E414" s="36"/>
    </row>
    <row r="415" s="17" customFormat="1" ht="12.75">
      <c r="E415" s="36"/>
    </row>
    <row r="416" s="17" customFormat="1" ht="12.75">
      <c r="E416" s="36"/>
    </row>
    <row r="417" s="17" customFormat="1" ht="12.75">
      <c r="E417" s="36"/>
    </row>
    <row r="418" s="17" customFormat="1" ht="12.75">
      <c r="E418" s="36"/>
    </row>
    <row r="419" s="17" customFormat="1" ht="12.75">
      <c r="E419" s="36"/>
    </row>
    <row r="420" s="17" customFormat="1" ht="12.75">
      <c r="E420" s="36"/>
    </row>
    <row r="421" s="17" customFormat="1" ht="12.75">
      <c r="E421" s="36"/>
    </row>
    <row r="422" s="17" customFormat="1" ht="12.75">
      <c r="E422" s="36"/>
    </row>
    <row r="423" s="17" customFormat="1" ht="12.75">
      <c r="E423" s="36"/>
    </row>
    <row r="424" s="17" customFormat="1" ht="12.75">
      <c r="E424" s="36"/>
    </row>
    <row r="425" s="17" customFormat="1" ht="12.75">
      <c r="E425" s="36"/>
    </row>
    <row r="426" s="17" customFormat="1" ht="12.75">
      <c r="E426" s="36"/>
    </row>
    <row r="427" s="17" customFormat="1" ht="12.75">
      <c r="E427" s="36"/>
    </row>
    <row r="428" s="17" customFormat="1" ht="12.75">
      <c r="E428" s="36"/>
    </row>
    <row r="429" s="17" customFormat="1" ht="12.75">
      <c r="E429" s="36"/>
    </row>
    <row r="430" s="17" customFormat="1" ht="12.75">
      <c r="E430" s="36"/>
    </row>
    <row r="431" s="17" customFormat="1" ht="12.75">
      <c r="E431" s="36"/>
    </row>
    <row r="432" s="17" customFormat="1" ht="12.75">
      <c r="E432" s="36"/>
    </row>
    <row r="433" s="17" customFormat="1" ht="12.75">
      <c r="E433" s="36"/>
    </row>
    <row r="434" s="17" customFormat="1" ht="12.75">
      <c r="E434" s="36"/>
    </row>
    <row r="435" spans="1:5" ht="18.75">
      <c r="A435" s="17"/>
      <c r="B435" s="17"/>
      <c r="C435" s="17"/>
      <c r="D435" s="17"/>
      <c r="E435" s="29"/>
    </row>
    <row r="436" spans="1:5" ht="18.75">
      <c r="A436" s="17"/>
      <c r="B436" s="17"/>
      <c r="C436" s="17"/>
      <c r="D436" s="17"/>
      <c r="E436" s="29"/>
    </row>
    <row r="437" spans="1:5" ht="18.75">
      <c r="A437" s="17"/>
      <c r="B437" s="17"/>
      <c r="C437" s="17"/>
      <c r="D437" s="17"/>
      <c r="E437" s="29"/>
    </row>
    <row r="438" s="17" customFormat="1" ht="12.75">
      <c r="E438" s="36"/>
    </row>
    <row r="439" s="17" customFormat="1" ht="12.75">
      <c r="E439" s="36"/>
    </row>
    <row r="440" s="17" customFormat="1" ht="12.75">
      <c r="E440" s="36"/>
    </row>
    <row r="441" s="17" customFormat="1" ht="12.75">
      <c r="E441" s="36"/>
    </row>
    <row r="442" s="17" customFormat="1" ht="12.75">
      <c r="E442" s="36"/>
    </row>
    <row r="443" s="17" customFormat="1" ht="12.75">
      <c r="E443" s="36"/>
    </row>
    <row r="444" s="17" customFormat="1" ht="12.75">
      <c r="E444" s="36"/>
    </row>
    <row r="445" s="17" customFormat="1" ht="12.75">
      <c r="E445" s="36"/>
    </row>
    <row r="446" s="17" customFormat="1" ht="12.75">
      <c r="E446" s="36"/>
    </row>
    <row r="447" s="17" customFormat="1" ht="12.75">
      <c r="E447" s="36"/>
    </row>
    <row r="448" s="17" customFormat="1" ht="12.75">
      <c r="E448" s="36"/>
    </row>
    <row r="449" s="17" customFormat="1" ht="12.75">
      <c r="E449" s="36"/>
    </row>
    <row r="450" s="17" customFormat="1" ht="12.75">
      <c r="E450" s="36"/>
    </row>
    <row r="451" s="17" customFormat="1" ht="12.75">
      <c r="E451" s="36"/>
    </row>
    <row r="452" s="17" customFormat="1" ht="12.75">
      <c r="E452" s="36"/>
    </row>
    <row r="453" s="17" customFormat="1" ht="12.75">
      <c r="E453" s="36"/>
    </row>
    <row r="454" s="17" customFormat="1" ht="12.75">
      <c r="E454" s="36"/>
    </row>
    <row r="455" s="17" customFormat="1" ht="12.75">
      <c r="E455" s="36"/>
    </row>
    <row r="456" s="17" customFormat="1" ht="12.75">
      <c r="E456" s="36"/>
    </row>
    <row r="457" s="17" customFormat="1" ht="12.75">
      <c r="E457" s="36"/>
    </row>
    <row r="458" s="17" customFormat="1" ht="12.75">
      <c r="E458" s="36"/>
    </row>
    <row r="459" s="17" customFormat="1" ht="12.75">
      <c r="E459" s="36"/>
    </row>
    <row r="460" s="17" customFormat="1" ht="12.75">
      <c r="E460" s="36"/>
    </row>
    <row r="461" s="17" customFormat="1" ht="12.75">
      <c r="E461" s="36"/>
    </row>
    <row r="462" s="17" customFormat="1" ht="12.75">
      <c r="E462" s="36"/>
    </row>
    <row r="463" s="17" customFormat="1" ht="12.75">
      <c r="E463" s="36"/>
    </row>
    <row r="464" s="17" customFormat="1" ht="12.75">
      <c r="E464" s="36"/>
    </row>
    <row r="465" s="17" customFormat="1" ht="12.75">
      <c r="E465" s="36"/>
    </row>
    <row r="466" spans="2:5" s="17" customFormat="1" ht="15.75">
      <c r="B466" s="9"/>
      <c r="E466" s="36"/>
    </row>
    <row r="467" spans="1:5" s="17" customFormat="1" ht="15.75">
      <c r="A467" s="9"/>
      <c r="B467" s="9"/>
      <c r="C467" s="9"/>
      <c r="D467" s="9"/>
      <c r="E467" s="36"/>
    </row>
    <row r="468" spans="1:5" s="17" customFormat="1" ht="15.75">
      <c r="A468" s="9"/>
      <c r="B468" s="9"/>
      <c r="C468" s="9"/>
      <c r="D468" s="9"/>
      <c r="E468" s="36"/>
    </row>
    <row r="469" spans="1:5" s="17" customFormat="1" ht="15.75">
      <c r="A469" s="9"/>
      <c r="C469" s="9"/>
      <c r="D469" s="9"/>
      <c r="E469" s="36"/>
    </row>
    <row r="470" s="17" customFormat="1" ht="12.75">
      <c r="E470" s="36"/>
    </row>
    <row r="471" s="17" customFormat="1" ht="12.75">
      <c r="E471" s="36"/>
    </row>
    <row r="472" s="17" customFormat="1" ht="12.75">
      <c r="E472" s="36"/>
    </row>
    <row r="473" s="17" customFormat="1" ht="12.75">
      <c r="E473" s="36"/>
    </row>
    <row r="474" s="17" customFormat="1" ht="12.75">
      <c r="E474" s="36"/>
    </row>
    <row r="475" s="17" customFormat="1" ht="12.75">
      <c r="E475" s="36"/>
    </row>
    <row r="476" s="17" customFormat="1" ht="12.75">
      <c r="E476" s="36"/>
    </row>
    <row r="477" s="17" customFormat="1" ht="12.75">
      <c r="E477" s="36"/>
    </row>
    <row r="478" s="17" customFormat="1" ht="12.75">
      <c r="E478" s="36"/>
    </row>
    <row r="479" s="17" customFormat="1" ht="12.75">
      <c r="E479" s="36"/>
    </row>
    <row r="480" s="17" customFormat="1" ht="12.75">
      <c r="E480" s="36"/>
    </row>
    <row r="481" s="17" customFormat="1" ht="12.75">
      <c r="E481" s="36"/>
    </row>
    <row r="482" s="17" customFormat="1" ht="12.75">
      <c r="E482" s="36"/>
    </row>
    <row r="483" s="17" customFormat="1" ht="12.75">
      <c r="E483" s="36"/>
    </row>
    <row r="484" s="17" customFormat="1" ht="12.75">
      <c r="E484" s="36"/>
    </row>
    <row r="485" s="17" customFormat="1" ht="12.75">
      <c r="E485" s="36"/>
    </row>
    <row r="486" s="17" customFormat="1" ht="12.75">
      <c r="E486" s="36"/>
    </row>
    <row r="487" s="17" customFormat="1" ht="12.75">
      <c r="E487" s="36"/>
    </row>
    <row r="488" s="17" customFormat="1" ht="12.75">
      <c r="E488" s="36"/>
    </row>
    <row r="489" s="17" customFormat="1" ht="12.75">
      <c r="E489" s="36"/>
    </row>
    <row r="490" s="17" customFormat="1" ht="12.75">
      <c r="E490" s="36"/>
    </row>
    <row r="491" s="17" customFormat="1" ht="12.75">
      <c r="E491" s="36"/>
    </row>
    <row r="492" s="17" customFormat="1" ht="12.75">
      <c r="E492" s="36"/>
    </row>
    <row r="493" s="17" customFormat="1" ht="12.75">
      <c r="E493" s="36"/>
    </row>
    <row r="494" s="17" customFormat="1" ht="12.75">
      <c r="E494" s="36"/>
    </row>
    <row r="495" s="17" customFormat="1" ht="12.75">
      <c r="E495" s="36"/>
    </row>
    <row r="496" s="17" customFormat="1" ht="12.75">
      <c r="E496" s="36"/>
    </row>
    <row r="497" s="17" customFormat="1" ht="12.75">
      <c r="E497" s="36"/>
    </row>
    <row r="498" s="17" customFormat="1" ht="12.75">
      <c r="E498" s="36"/>
    </row>
    <row r="499" s="17" customFormat="1" ht="12.75">
      <c r="E499" s="36"/>
    </row>
    <row r="500" s="17" customFormat="1" ht="12.75">
      <c r="E500" s="36"/>
    </row>
    <row r="501" s="17" customFormat="1" ht="12.75">
      <c r="E501" s="36"/>
    </row>
    <row r="502" s="17" customFormat="1" ht="12.75">
      <c r="E502" s="36"/>
    </row>
    <row r="503" s="17" customFormat="1" ht="12.75">
      <c r="E503" s="36"/>
    </row>
    <row r="504" s="17" customFormat="1" ht="12.75">
      <c r="E504" s="36"/>
    </row>
    <row r="505" s="17" customFormat="1" ht="12.75">
      <c r="E505" s="36"/>
    </row>
    <row r="506" s="17" customFormat="1" ht="12.75">
      <c r="E506" s="36"/>
    </row>
    <row r="507" s="17" customFormat="1" ht="12.75">
      <c r="E507" s="36"/>
    </row>
    <row r="508" s="17" customFormat="1" ht="12.75">
      <c r="E508" s="36"/>
    </row>
    <row r="509" s="17" customFormat="1" ht="12.75">
      <c r="E509" s="36"/>
    </row>
    <row r="510" s="17" customFormat="1" ht="12.75">
      <c r="E510" s="36"/>
    </row>
    <row r="511" s="17" customFormat="1" ht="12.75">
      <c r="E511" s="36"/>
    </row>
    <row r="512" s="17" customFormat="1" ht="12.75">
      <c r="E512" s="36"/>
    </row>
    <row r="513" spans="2:5" s="17" customFormat="1" ht="12.75">
      <c r="B513" s="4"/>
      <c r="E513" s="36"/>
    </row>
    <row r="514" spans="3:5" s="17" customFormat="1" ht="12.75">
      <c r="C514" s="14"/>
      <c r="D514" s="4"/>
      <c r="E514" s="36"/>
    </row>
    <row r="515" s="17" customFormat="1" ht="12.75">
      <c r="E515" s="36"/>
    </row>
    <row r="516" s="17" customFormat="1" ht="12.75">
      <c r="E516" s="36"/>
    </row>
    <row r="517" s="17" customFormat="1" ht="12.75">
      <c r="E517" s="36"/>
    </row>
    <row r="518" s="17" customFormat="1" ht="12.75">
      <c r="E518" s="37"/>
    </row>
    <row r="519" s="17" customFormat="1" ht="12.75">
      <c r="E519" s="36"/>
    </row>
    <row r="520" spans="2:5" s="17" customFormat="1" ht="12.75">
      <c r="B520" s="4"/>
      <c r="E520" s="36"/>
    </row>
    <row r="521" spans="3:5" s="17" customFormat="1" ht="12.75">
      <c r="C521" s="14"/>
      <c r="D521" s="4"/>
      <c r="E521" s="36"/>
    </row>
    <row r="522" s="17" customFormat="1" ht="12.75">
      <c r="E522" s="36"/>
    </row>
    <row r="523" s="17" customFormat="1" ht="12.75">
      <c r="E523" s="36"/>
    </row>
    <row r="524" s="17" customFormat="1" ht="12.75">
      <c r="E524" s="36"/>
    </row>
    <row r="525" s="17" customFormat="1" ht="12.75">
      <c r="E525" s="36"/>
    </row>
    <row r="526" s="17" customFormat="1" ht="12.75">
      <c r="E526" s="36"/>
    </row>
    <row r="527" s="17" customFormat="1" ht="12.75">
      <c r="E527" s="36"/>
    </row>
    <row r="528" s="17" customFormat="1" ht="12.75">
      <c r="E528" s="36"/>
    </row>
    <row r="529" spans="1:5" s="19" customFormat="1" ht="18.75">
      <c r="A529" s="17"/>
      <c r="B529" s="17"/>
      <c r="C529" s="17"/>
      <c r="D529" s="17"/>
      <c r="E529" s="38"/>
    </row>
    <row r="530" spans="1:4" ht="15.75">
      <c r="A530" s="17"/>
      <c r="B530" s="17"/>
      <c r="C530" s="17"/>
      <c r="D530" s="17"/>
    </row>
    <row r="531" spans="1:4" ht="15.75">
      <c r="A531" s="17"/>
      <c r="B531" s="17"/>
      <c r="C531" s="17"/>
      <c r="D531" s="17"/>
    </row>
    <row r="532" spans="1:4" ht="15.75">
      <c r="A532" s="17"/>
      <c r="B532" s="17"/>
      <c r="C532" s="17"/>
      <c r="D532" s="17"/>
    </row>
    <row r="533" spans="1:4" ht="15.75">
      <c r="A533" s="17"/>
      <c r="B533" s="17"/>
      <c r="C533" s="17"/>
      <c r="D533" s="17"/>
    </row>
    <row r="534" spans="1:4" ht="15.75">
      <c r="A534" s="17"/>
      <c r="B534" s="17"/>
      <c r="C534" s="17"/>
      <c r="D534" s="17"/>
    </row>
    <row r="535" spans="1:4" ht="15.75">
      <c r="A535" s="17"/>
      <c r="B535" s="17"/>
      <c r="C535" s="17"/>
      <c r="D535" s="17"/>
    </row>
    <row r="536" spans="1:4" ht="15.75">
      <c r="A536" s="17"/>
      <c r="B536" s="17"/>
      <c r="C536" s="17"/>
      <c r="D536" s="17"/>
    </row>
    <row r="537" spans="1:4" ht="15.75">
      <c r="A537" s="17"/>
      <c r="B537" s="17"/>
      <c r="C537" s="17"/>
      <c r="D537" s="17"/>
    </row>
    <row r="538" spans="1:4" ht="15.75">
      <c r="A538" s="17"/>
      <c r="B538" s="17"/>
      <c r="C538" s="17"/>
      <c r="D538" s="17"/>
    </row>
    <row r="539" spans="1:4" ht="15.75">
      <c r="A539" s="17"/>
      <c r="B539" s="4"/>
      <c r="C539" s="17"/>
      <c r="D539" s="17"/>
    </row>
    <row r="540" spans="1:4" ht="15.75">
      <c r="A540" s="17"/>
      <c r="B540" s="4"/>
      <c r="C540" s="14"/>
      <c r="D540" s="4"/>
    </row>
    <row r="541" spans="1:4" ht="15.75">
      <c r="A541" s="17"/>
      <c r="B541" s="4"/>
      <c r="C541" s="14"/>
      <c r="D541" s="4"/>
    </row>
    <row r="542" spans="1:4" ht="15.75">
      <c r="A542" s="17"/>
      <c r="B542" s="4"/>
      <c r="C542" s="14"/>
      <c r="D542" s="4"/>
    </row>
    <row r="543" spans="1:4" ht="15.75">
      <c r="A543" s="17"/>
      <c r="B543" s="4"/>
      <c r="C543" s="20"/>
      <c r="D543" s="4"/>
    </row>
    <row r="544" spans="1:4" ht="15.75">
      <c r="A544" s="17"/>
      <c r="B544" s="4"/>
      <c r="C544" s="14"/>
      <c r="D544" s="4"/>
    </row>
    <row r="545" spans="1:4" ht="15.75">
      <c r="A545" s="42"/>
      <c r="B545" s="4"/>
      <c r="C545" s="14"/>
      <c r="D545" s="4"/>
    </row>
    <row r="546" spans="1:4" ht="15.75">
      <c r="A546" s="4"/>
      <c r="B546" s="4"/>
      <c r="C546" s="14"/>
      <c r="D546" s="4"/>
    </row>
    <row r="547" spans="1:4" ht="15.75">
      <c r="A547" s="17"/>
      <c r="B547" s="4"/>
      <c r="C547" s="14"/>
      <c r="D547" s="4"/>
    </row>
    <row r="548" spans="1:4" ht="15.75">
      <c r="A548" s="17"/>
      <c r="B548" s="4"/>
      <c r="C548" s="14"/>
      <c r="D548" s="4"/>
    </row>
    <row r="549" spans="1:4" ht="15.75">
      <c r="A549" s="4"/>
      <c r="B549" s="1"/>
      <c r="C549" s="14"/>
      <c r="D549" s="4"/>
    </row>
    <row r="550" spans="1:4" ht="15.75">
      <c r="A550" s="1"/>
      <c r="B550" s="4"/>
      <c r="C550" s="13"/>
      <c r="D550" s="4"/>
    </row>
    <row r="551" spans="1:4" ht="15.75">
      <c r="A551" s="4"/>
      <c r="B551" s="17"/>
      <c r="C551" s="14"/>
      <c r="D551" s="4"/>
    </row>
    <row r="552" spans="1:4" ht="15.75">
      <c r="A552" s="17"/>
      <c r="B552" s="17"/>
      <c r="C552" s="17"/>
      <c r="D552" s="17"/>
    </row>
    <row r="553" spans="1:4" ht="15.75">
      <c r="A553" s="17"/>
      <c r="B553" s="17"/>
      <c r="C553" s="17"/>
      <c r="D553" s="17"/>
    </row>
    <row r="554" spans="1:4" ht="15.75">
      <c r="A554" s="17"/>
      <c r="B554" s="17"/>
      <c r="C554" s="17"/>
      <c r="D554" s="17"/>
    </row>
    <row r="555" spans="1:4" ht="15.75">
      <c r="A555" s="17"/>
      <c r="B555" s="17"/>
      <c r="C555" s="17"/>
      <c r="D555" s="17"/>
    </row>
    <row r="556" spans="1:4" ht="15.75">
      <c r="A556" s="17"/>
      <c r="B556" s="17"/>
      <c r="C556" s="17"/>
      <c r="D556" s="17"/>
    </row>
    <row r="557" spans="1:4" ht="15.75">
      <c r="A557" s="17"/>
      <c r="B557" s="17"/>
      <c r="C557" s="17"/>
      <c r="D557" s="17"/>
    </row>
    <row r="558" spans="1:4" ht="15.75">
      <c r="A558" s="17"/>
      <c r="B558" s="17"/>
      <c r="C558" s="17"/>
      <c r="D558" s="17"/>
    </row>
    <row r="559" spans="1:4" ht="15.75">
      <c r="A559" s="17"/>
      <c r="B559" s="17"/>
      <c r="C559" s="17"/>
      <c r="D559" s="17"/>
    </row>
    <row r="560" spans="1:4" ht="18.75">
      <c r="A560" s="17"/>
      <c r="B560" s="19"/>
      <c r="C560" s="17"/>
      <c r="D560" s="17"/>
    </row>
    <row r="561" spans="1:4" ht="18.75">
      <c r="A561" s="19"/>
      <c r="C561" s="19"/>
      <c r="D561" s="19"/>
    </row>
    <row r="570" ht="15.75">
      <c r="B570" s="22"/>
    </row>
    <row r="571" spans="1:4" ht="15.75">
      <c r="A571" s="22"/>
      <c r="B571" s="22"/>
      <c r="C571" s="21"/>
      <c r="D571" s="22"/>
    </row>
    <row r="572" spans="1:4" ht="15.75">
      <c r="A572" s="22"/>
      <c r="B572" s="22"/>
      <c r="C572" s="21"/>
      <c r="D572" s="22"/>
    </row>
    <row r="573" spans="1:4" ht="15.75">
      <c r="A573" s="22"/>
      <c r="B573" s="22"/>
      <c r="C573" s="21"/>
      <c r="D573" s="22"/>
    </row>
    <row r="574" spans="1:4" ht="15.75">
      <c r="A574" s="22"/>
      <c r="B574" s="22"/>
      <c r="C574" s="22"/>
      <c r="D574" s="22"/>
    </row>
    <row r="575" spans="1:4" ht="15.75">
      <c r="A575" s="22"/>
      <c r="B575" s="22"/>
      <c r="C575" s="21"/>
      <c r="D575" s="22"/>
    </row>
    <row r="576" spans="1:4" ht="15.75">
      <c r="A576" s="22"/>
      <c r="B576" s="22"/>
      <c r="C576" s="21"/>
      <c r="D576" s="22"/>
    </row>
    <row r="577" spans="1:4" ht="15.75">
      <c r="A577" s="22"/>
      <c r="B577" s="22"/>
      <c r="C577" s="21"/>
      <c r="D577" s="22"/>
    </row>
    <row r="578" spans="1:4" ht="15.75">
      <c r="A578" s="22"/>
      <c r="B578" s="22"/>
      <c r="C578" s="21"/>
      <c r="D578" s="22"/>
    </row>
    <row r="579" spans="1:4" ht="15.75">
      <c r="A579" s="22"/>
      <c r="B579" s="22"/>
      <c r="C579" s="21"/>
      <c r="D579" s="22"/>
    </row>
    <row r="580" spans="1:4" ht="15.75">
      <c r="A580" s="22"/>
      <c r="B580" s="22"/>
      <c r="C580" s="21"/>
      <c r="D580" s="22"/>
    </row>
    <row r="581" spans="1:4" ht="15.75">
      <c r="A581" s="22"/>
      <c r="B581" s="22"/>
      <c r="C581" s="21"/>
      <c r="D581" s="22"/>
    </row>
    <row r="582" spans="1:4" ht="15.75">
      <c r="A582" s="22"/>
      <c r="B582" s="22"/>
      <c r="C582" s="21"/>
      <c r="D582" s="22"/>
    </row>
    <row r="583" spans="1:4" ht="15.75">
      <c r="A583" s="22"/>
      <c r="B583" s="22"/>
      <c r="C583" s="21"/>
      <c r="D583" s="22"/>
    </row>
    <row r="584" spans="1:4" ht="15.75">
      <c r="A584" s="22"/>
      <c r="B584" s="22"/>
      <c r="C584" s="21"/>
      <c r="D584" s="22"/>
    </row>
    <row r="585" spans="1:4" ht="15.75">
      <c r="A585" s="22"/>
      <c r="B585" s="22"/>
      <c r="C585" s="21"/>
      <c r="D585" s="22"/>
    </row>
    <row r="586" spans="1:4" ht="15.75">
      <c r="A586" s="22"/>
      <c r="B586" s="22"/>
      <c r="C586" s="21"/>
      <c r="D586" s="22"/>
    </row>
    <row r="587" spans="1:4" ht="15.75">
      <c r="A587" s="22"/>
      <c r="B587" s="22"/>
      <c r="C587" s="21"/>
      <c r="D587" s="22"/>
    </row>
    <row r="588" spans="1:4" ht="15.75">
      <c r="A588" s="22"/>
      <c r="B588" s="22"/>
      <c r="C588" s="21"/>
      <c r="D588" s="22"/>
    </row>
    <row r="589" spans="1:4" ht="15.75">
      <c r="A589" s="22"/>
      <c r="B589" s="22"/>
      <c r="C589" s="21"/>
      <c r="D589" s="22"/>
    </row>
    <row r="590" spans="1:4" ht="15.75">
      <c r="A590" s="22"/>
      <c r="B590" s="22"/>
      <c r="C590" s="21"/>
      <c r="D590" s="22"/>
    </row>
    <row r="591" spans="1:4" ht="15.75">
      <c r="A591" s="22"/>
      <c r="B591" s="22"/>
      <c r="C591" s="21"/>
      <c r="D591" s="22"/>
    </row>
    <row r="592" spans="1:4" ht="15.75">
      <c r="A592" s="22"/>
      <c r="B592" s="22"/>
      <c r="C592" s="21"/>
      <c r="D592" s="22"/>
    </row>
    <row r="593" spans="1:4" ht="15.75">
      <c r="A593" s="22"/>
      <c r="B593" s="22"/>
      <c r="C593" s="21"/>
      <c r="D593" s="22"/>
    </row>
    <row r="594" spans="1:4" ht="15.75">
      <c r="A594" s="22"/>
      <c r="B594" s="22"/>
      <c r="C594" s="21"/>
      <c r="D594" s="22"/>
    </row>
    <row r="595" spans="1:4" ht="15.75">
      <c r="A595" s="22"/>
      <c r="B595" s="22"/>
      <c r="C595" s="21"/>
      <c r="D595" s="22"/>
    </row>
    <row r="596" spans="1:4" ht="15.75">
      <c r="A596" s="22"/>
      <c r="B596" s="22"/>
      <c r="C596" s="21"/>
      <c r="D596" s="22"/>
    </row>
    <row r="597" spans="1:4" ht="15.75">
      <c r="A597" s="22"/>
      <c r="B597" s="22"/>
      <c r="C597" s="21"/>
      <c r="D597" s="22"/>
    </row>
    <row r="598" spans="1:4" ht="15.75">
      <c r="A598" s="22"/>
      <c r="B598" s="22"/>
      <c r="C598" s="21"/>
      <c r="D598" s="22"/>
    </row>
    <row r="599" spans="1:4" ht="15.75">
      <c r="A599" s="22"/>
      <c r="B599" s="22"/>
      <c r="C599" s="21"/>
      <c r="D599" s="22"/>
    </row>
    <row r="600" spans="1:4" ht="15.75">
      <c r="A600" s="22"/>
      <c r="B600" s="22"/>
      <c r="C600" s="21"/>
      <c r="D600" s="22"/>
    </row>
    <row r="601" spans="1:4" ht="15.75">
      <c r="A601" s="22"/>
      <c r="B601" s="22"/>
      <c r="C601" s="21"/>
      <c r="D601" s="22"/>
    </row>
    <row r="602" spans="1:4" ht="15.75">
      <c r="A602" s="22"/>
      <c r="B602" s="22"/>
      <c r="C602" s="21"/>
      <c r="D602" s="22"/>
    </row>
    <row r="603" spans="1:4" ht="15.75">
      <c r="A603" s="22"/>
      <c r="B603" s="22"/>
      <c r="C603" s="21"/>
      <c r="D603" s="22"/>
    </row>
    <row r="604" spans="1:4" ht="15.75">
      <c r="A604" s="22"/>
      <c r="B604" s="22"/>
      <c r="C604" s="21"/>
      <c r="D604" s="22"/>
    </row>
    <row r="605" spans="1:4" ht="15.75">
      <c r="A605" s="22"/>
      <c r="B605" s="22"/>
      <c r="C605" s="21"/>
      <c r="D605" s="22"/>
    </row>
    <row r="606" spans="1:4" ht="15.75">
      <c r="A606" s="22"/>
      <c r="B606" s="22"/>
      <c r="C606" s="21"/>
      <c r="D606" s="22"/>
    </row>
    <row r="607" spans="1:4" ht="15.75">
      <c r="A607" s="22"/>
      <c r="B607" s="22"/>
      <c r="C607" s="21"/>
      <c r="D607" s="22"/>
    </row>
    <row r="608" spans="1:4" ht="15.75">
      <c r="A608" s="22"/>
      <c r="B608" s="22"/>
      <c r="C608" s="21"/>
      <c r="D608" s="22"/>
    </row>
    <row r="609" spans="1:4" ht="15.75">
      <c r="A609" s="22"/>
      <c r="B609" s="22"/>
      <c r="C609" s="21"/>
      <c r="D609" s="22"/>
    </row>
    <row r="610" spans="1:4" ht="15.75">
      <c r="A610" s="22"/>
      <c r="B610" s="22"/>
      <c r="C610" s="21"/>
      <c r="D610" s="22"/>
    </row>
    <row r="611" spans="1:4" ht="15.75">
      <c r="A611" s="22"/>
      <c r="B611" s="22"/>
      <c r="C611" s="21"/>
      <c r="D611" s="22"/>
    </row>
    <row r="612" spans="1:4" ht="15.75">
      <c r="A612" s="22"/>
      <c r="B612" s="22"/>
      <c r="C612" s="21"/>
      <c r="D612" s="22"/>
    </row>
    <row r="613" spans="1:4" ht="15.75">
      <c r="A613" s="22"/>
      <c r="B613" s="22"/>
      <c r="C613" s="21"/>
      <c r="D613" s="22"/>
    </row>
    <row r="614" spans="1:4" ht="15.75">
      <c r="A614" s="22"/>
      <c r="B614" s="22"/>
      <c r="C614" s="21"/>
      <c r="D614" s="22"/>
    </row>
    <row r="615" spans="1:4" ht="15.75">
      <c r="A615" s="22"/>
      <c r="B615" s="22"/>
      <c r="C615" s="21"/>
      <c r="D615" s="22"/>
    </row>
    <row r="616" spans="1:4" ht="15.75">
      <c r="A616" s="22"/>
      <c r="B616" s="22"/>
      <c r="C616" s="21"/>
      <c r="D616" s="22"/>
    </row>
    <row r="617" spans="1:4" ht="15.75">
      <c r="A617" s="22"/>
      <c r="B617" s="22"/>
      <c r="C617" s="21"/>
      <c r="D617" s="22"/>
    </row>
    <row r="618" spans="1:4" ht="15.75">
      <c r="A618" s="22"/>
      <c r="B618" s="22"/>
      <c r="C618" s="21"/>
      <c r="D618" s="22"/>
    </row>
    <row r="619" spans="1:4" ht="15.75">
      <c r="A619" s="22"/>
      <c r="B619" s="22"/>
      <c r="C619" s="21"/>
      <c r="D619" s="22"/>
    </row>
    <row r="620" spans="1:4" ht="15.75">
      <c r="A620" s="22"/>
      <c r="B620" s="22"/>
      <c r="C620" s="21"/>
      <c r="D620" s="22"/>
    </row>
    <row r="621" spans="1:4" ht="15.75">
      <c r="A621" s="22"/>
      <c r="B621" s="22"/>
      <c r="C621" s="21"/>
      <c r="D621" s="22"/>
    </row>
    <row r="622" spans="1:4" ht="15.75">
      <c r="A622" s="22"/>
      <c r="B622" s="22"/>
      <c r="C622" s="21"/>
      <c r="D622" s="22"/>
    </row>
    <row r="623" spans="1:4" ht="15.75">
      <c r="A623" s="22"/>
      <c r="B623" s="22"/>
      <c r="C623" s="21"/>
      <c r="D623" s="22"/>
    </row>
    <row r="624" spans="1:4" ht="15.75">
      <c r="A624" s="22"/>
      <c r="B624" s="22"/>
      <c r="C624" s="21"/>
      <c r="D624" s="22"/>
    </row>
    <row r="625" spans="1:4" ht="15.75">
      <c r="A625" s="22"/>
      <c r="B625" s="22"/>
      <c r="C625" s="21"/>
      <c r="D625" s="22"/>
    </row>
    <row r="626" spans="1:4" ht="15.75">
      <c r="A626" s="22"/>
      <c r="B626" s="22"/>
      <c r="C626" s="21"/>
      <c r="D626" s="22"/>
    </row>
    <row r="627" spans="1:4" ht="15.75">
      <c r="A627" s="22"/>
      <c r="B627" s="22"/>
      <c r="C627" s="21"/>
      <c r="D627" s="22"/>
    </row>
    <row r="628" spans="1:4" ht="15.75">
      <c r="A628" s="22"/>
      <c r="B628" s="22"/>
      <c r="C628" s="21"/>
      <c r="D628" s="22"/>
    </row>
    <row r="629" spans="1:4" ht="15.75">
      <c r="A629" s="22"/>
      <c r="B629" s="22"/>
      <c r="C629" s="21"/>
      <c r="D629" s="22"/>
    </row>
    <row r="630" spans="1:4" ht="15.75">
      <c r="A630" s="22"/>
      <c r="B630" s="22"/>
      <c r="C630" s="21"/>
      <c r="D630" s="22"/>
    </row>
    <row r="631" spans="1:4" ht="15.75">
      <c r="A631" s="22"/>
      <c r="B631" s="22"/>
      <c r="C631" s="21"/>
      <c r="D631" s="22"/>
    </row>
    <row r="632" spans="1:4" ht="15.75">
      <c r="A632" s="22"/>
      <c r="B632" s="22"/>
      <c r="C632" s="21"/>
      <c r="D632" s="22"/>
    </row>
    <row r="633" spans="1:4" ht="15.75">
      <c r="A633" s="22"/>
      <c r="B633" s="22"/>
      <c r="C633" s="21"/>
      <c r="D633" s="22"/>
    </row>
    <row r="634" spans="1:4" ht="15.75">
      <c r="A634" s="22"/>
      <c r="B634" s="22"/>
      <c r="C634" s="21"/>
      <c r="D634" s="22"/>
    </row>
    <row r="635" spans="1:4" ht="15.75">
      <c r="A635" s="22"/>
      <c r="B635" s="22"/>
      <c r="C635" s="21"/>
      <c r="D635" s="22"/>
    </row>
    <row r="636" spans="1:4" ht="15.75">
      <c r="A636" s="22"/>
      <c r="B636" s="22"/>
      <c r="C636" s="21"/>
      <c r="D636" s="22"/>
    </row>
    <row r="637" spans="1:4" ht="15.75">
      <c r="A637" s="22"/>
      <c r="B637" s="22"/>
      <c r="C637" s="21"/>
      <c r="D637" s="22"/>
    </row>
    <row r="638" spans="1:4" ht="15.75">
      <c r="A638" s="22"/>
      <c r="B638" s="22"/>
      <c r="C638" s="21"/>
      <c r="D638" s="22"/>
    </row>
    <row r="639" spans="1:4" ht="15.75">
      <c r="A639" s="22"/>
      <c r="B639" s="22"/>
      <c r="C639" s="21"/>
      <c r="D639" s="22"/>
    </row>
    <row r="640" spans="1:4" ht="15.75">
      <c r="A640" s="22"/>
      <c r="B640" s="22"/>
      <c r="C640" s="21"/>
      <c r="D640" s="22"/>
    </row>
    <row r="641" spans="1:4" ht="15.75">
      <c r="A641" s="22"/>
      <c r="B641" s="22"/>
      <c r="C641" s="21"/>
      <c r="D641" s="22"/>
    </row>
    <row r="642" spans="1:4" ht="15.75">
      <c r="A642" s="22"/>
      <c r="B642" s="22"/>
      <c r="C642" s="21"/>
      <c r="D642" s="22"/>
    </row>
    <row r="643" spans="1:4" ht="15.75">
      <c r="A643" s="22"/>
      <c r="B643" s="22"/>
      <c r="C643" s="21"/>
      <c r="D643" s="22"/>
    </row>
    <row r="644" spans="1:4" ht="15.75">
      <c r="A644" s="22"/>
      <c r="B644" s="22"/>
      <c r="C644" s="21"/>
      <c r="D644" s="22"/>
    </row>
    <row r="645" spans="1:4" ht="15.75">
      <c r="A645" s="22"/>
      <c r="B645" s="22"/>
      <c r="C645" s="21"/>
      <c r="D645" s="22"/>
    </row>
    <row r="646" spans="1:4" ht="15.75">
      <c r="A646" s="22"/>
      <c r="B646" s="22"/>
      <c r="C646" s="21"/>
      <c r="D646" s="22"/>
    </row>
    <row r="647" spans="1:4" ht="15.75">
      <c r="A647" s="22"/>
      <c r="B647" s="22"/>
      <c r="C647" s="21"/>
      <c r="D647" s="22"/>
    </row>
    <row r="648" spans="1:4" ht="15.75">
      <c r="A648" s="22"/>
      <c r="B648" s="22"/>
      <c r="C648" s="21"/>
      <c r="D648" s="22"/>
    </row>
    <row r="649" spans="1:4" ht="15.75">
      <c r="A649" s="22"/>
      <c r="B649" s="22"/>
      <c r="C649" s="21"/>
      <c r="D649" s="22"/>
    </row>
    <row r="650" spans="1:4" ht="15.75">
      <c r="A650" s="22"/>
      <c r="B650" s="22"/>
      <c r="C650" s="21"/>
      <c r="D650" s="22"/>
    </row>
    <row r="651" spans="1:4" ht="15.75">
      <c r="A651" s="22"/>
      <c r="B651" s="22"/>
      <c r="C651" s="21"/>
      <c r="D651" s="22"/>
    </row>
    <row r="652" spans="1:4" ht="15.75">
      <c r="A652" s="22"/>
      <c r="B652" s="22"/>
      <c r="C652" s="21"/>
      <c r="D652" s="22"/>
    </row>
    <row r="653" spans="1:4" ht="15.75">
      <c r="A653" s="22"/>
      <c r="B653" s="22"/>
      <c r="C653" s="21"/>
      <c r="D653" s="22"/>
    </row>
    <row r="654" spans="1:4" ht="15.75">
      <c r="A654" s="22"/>
      <c r="B654" s="22"/>
      <c r="C654" s="21"/>
      <c r="D654" s="22"/>
    </row>
    <row r="655" spans="1:4" ht="15.75">
      <c r="A655" s="22"/>
      <c r="B655" s="22"/>
      <c r="C655" s="21"/>
      <c r="D655" s="22"/>
    </row>
    <row r="656" spans="1:4" ht="15.75">
      <c r="A656" s="22"/>
      <c r="B656" s="22"/>
      <c r="C656" s="21"/>
      <c r="D656" s="22"/>
    </row>
    <row r="657" spans="1:4" ht="15.75">
      <c r="A657" s="22"/>
      <c r="B657" s="22"/>
      <c r="C657" s="21"/>
      <c r="D657" s="22"/>
    </row>
    <row r="658" spans="1:4" ht="15.75">
      <c r="A658" s="22"/>
      <c r="B658" s="22"/>
      <c r="C658" s="21"/>
      <c r="D658" s="22"/>
    </row>
    <row r="659" spans="1:4" ht="15.75">
      <c r="A659" s="22"/>
      <c r="B659" s="22"/>
      <c r="C659" s="21"/>
      <c r="D659" s="22"/>
    </row>
    <row r="660" spans="1:4" ht="15.75">
      <c r="A660" s="22"/>
      <c r="B660" s="22"/>
      <c r="C660" s="21"/>
      <c r="D660" s="22"/>
    </row>
    <row r="661" spans="1:4" ht="15.75">
      <c r="A661" s="22"/>
      <c r="B661" s="22"/>
      <c r="C661" s="21"/>
      <c r="D661" s="22"/>
    </row>
    <row r="662" spans="1:4" ht="15.75">
      <c r="A662" s="22"/>
      <c r="B662" s="22"/>
      <c r="C662" s="21"/>
      <c r="D662" s="22"/>
    </row>
    <row r="663" spans="1:4" ht="15.75">
      <c r="A663" s="22"/>
      <c r="B663" s="22"/>
      <c r="C663" s="21"/>
      <c r="D663" s="22"/>
    </row>
    <row r="664" spans="1:4" ht="15.75">
      <c r="A664" s="22"/>
      <c r="B664" s="22"/>
      <c r="C664" s="21"/>
      <c r="D664" s="22"/>
    </row>
    <row r="665" spans="1:4" ht="15.75">
      <c r="A665" s="22"/>
      <c r="B665" s="22"/>
      <c r="C665" s="21"/>
      <c r="D665" s="22"/>
    </row>
    <row r="666" spans="1:4" ht="15.75">
      <c r="A666" s="22"/>
      <c r="B666" s="22"/>
      <c r="C666" s="21"/>
      <c r="D666" s="22"/>
    </row>
    <row r="667" spans="1:4" ht="15.75">
      <c r="A667" s="22"/>
      <c r="B667" s="22"/>
      <c r="C667" s="21"/>
      <c r="D667" s="22"/>
    </row>
    <row r="668" spans="1:4" ht="15.75">
      <c r="A668" s="22"/>
      <c r="B668" s="22"/>
      <c r="C668" s="21"/>
      <c r="D668" s="22"/>
    </row>
    <row r="669" spans="1:4" ht="15.75">
      <c r="A669" s="22"/>
      <c r="B669" s="22"/>
      <c r="C669" s="21"/>
      <c r="D669" s="22"/>
    </row>
    <row r="670" spans="1:4" ht="15.75">
      <c r="A670" s="22"/>
      <c r="B670" s="22"/>
      <c r="C670" s="21"/>
      <c r="D670" s="22"/>
    </row>
    <row r="671" spans="1:4" ht="15.75">
      <c r="A671" s="22"/>
      <c r="B671" s="22"/>
      <c r="C671" s="21"/>
      <c r="D671" s="22"/>
    </row>
    <row r="672" spans="1:4" ht="15.75">
      <c r="A672" s="22"/>
      <c r="B672" s="22"/>
      <c r="C672" s="21"/>
      <c r="D672" s="22"/>
    </row>
    <row r="673" spans="1:4" ht="15.75">
      <c r="A673" s="22"/>
      <c r="B673" s="22"/>
      <c r="C673" s="21"/>
      <c r="D673" s="22"/>
    </row>
    <row r="674" spans="1:4" ht="15.75">
      <c r="A674" s="22"/>
      <c r="B674" s="22"/>
      <c r="C674" s="21"/>
      <c r="D674" s="22"/>
    </row>
    <row r="675" spans="1:4" ht="15.75">
      <c r="A675" s="22"/>
      <c r="B675" s="22"/>
      <c r="C675" s="21"/>
      <c r="D675" s="22"/>
    </row>
    <row r="676" spans="1:4" ht="15.75">
      <c r="A676" s="22"/>
      <c r="B676" s="22"/>
      <c r="C676" s="21"/>
      <c r="D676" s="22"/>
    </row>
    <row r="677" spans="1:4" ht="15.75">
      <c r="A677" s="22"/>
      <c r="B677" s="22"/>
      <c r="C677" s="21"/>
      <c r="D677" s="22"/>
    </row>
    <row r="678" spans="1:4" ht="15.75">
      <c r="A678" s="22"/>
      <c r="B678" s="22"/>
      <c r="C678" s="21"/>
      <c r="D678" s="22"/>
    </row>
    <row r="679" spans="1:4" ht="15.75">
      <c r="A679" s="22"/>
      <c r="B679" s="22"/>
      <c r="C679" s="21"/>
      <c r="D679" s="22"/>
    </row>
    <row r="680" spans="1:4" ht="15.75">
      <c r="A680" s="22"/>
      <c r="B680" s="22"/>
      <c r="C680" s="21"/>
      <c r="D680" s="22"/>
    </row>
    <row r="681" spans="1:4" ht="15.75">
      <c r="A681" s="22"/>
      <c r="B681" s="22"/>
      <c r="C681" s="21"/>
      <c r="D681" s="22"/>
    </row>
    <row r="682" spans="1:4" ht="15.75">
      <c r="A682" s="22"/>
      <c r="B682" s="22"/>
      <c r="C682" s="21"/>
      <c r="D682" s="22"/>
    </row>
    <row r="683" spans="1:4" ht="15.75">
      <c r="A683" s="22"/>
      <c r="B683" s="22"/>
      <c r="C683" s="21"/>
      <c r="D683" s="22"/>
    </row>
    <row r="684" spans="1:4" ht="15.75">
      <c r="A684" s="22"/>
      <c r="B684" s="22"/>
      <c r="C684" s="21"/>
      <c r="D684" s="22"/>
    </row>
    <row r="685" spans="1:4" ht="15.75">
      <c r="A685" s="22"/>
      <c r="B685" s="22"/>
      <c r="C685" s="21"/>
      <c r="D685" s="22"/>
    </row>
    <row r="686" spans="1:4" ht="15.75">
      <c r="A686" s="22"/>
      <c r="B686" s="22"/>
      <c r="C686" s="21"/>
      <c r="D686" s="22"/>
    </row>
    <row r="687" spans="1:4" ht="15.75">
      <c r="A687" s="22"/>
      <c r="B687" s="22"/>
      <c r="C687" s="21"/>
      <c r="D687" s="22"/>
    </row>
    <row r="688" spans="1:4" ht="15.75">
      <c r="A688" s="22"/>
      <c r="B688" s="22"/>
      <c r="C688" s="21"/>
      <c r="D688" s="22"/>
    </row>
    <row r="689" spans="1:4" ht="15.75">
      <c r="A689" s="22"/>
      <c r="B689" s="22"/>
      <c r="C689" s="21"/>
      <c r="D689" s="22"/>
    </row>
    <row r="690" spans="1:4" ht="15.75">
      <c r="A690" s="22"/>
      <c r="B690" s="22"/>
      <c r="C690" s="21"/>
      <c r="D690" s="22"/>
    </row>
    <row r="691" spans="1:4" ht="15.75">
      <c r="A691" s="22"/>
      <c r="B691" s="22"/>
      <c r="C691" s="21"/>
      <c r="D691" s="22"/>
    </row>
    <row r="692" spans="1:4" ht="15.75">
      <c r="A692" s="22"/>
      <c r="B692" s="22"/>
      <c r="C692" s="21"/>
      <c r="D692" s="22"/>
    </row>
    <row r="693" spans="1:4" ht="15.75">
      <c r="A693" s="22"/>
      <c r="B693" s="22"/>
      <c r="C693" s="21"/>
      <c r="D693" s="22"/>
    </row>
    <row r="694" spans="1:4" ht="15.75">
      <c r="A694" s="22"/>
      <c r="B694" s="22"/>
      <c r="C694" s="21"/>
      <c r="D694" s="22"/>
    </row>
    <row r="695" spans="1:4" ht="15.75">
      <c r="A695" s="22"/>
      <c r="B695" s="22"/>
      <c r="C695" s="21"/>
      <c r="D695" s="22"/>
    </row>
    <row r="696" spans="1:4" ht="15.75">
      <c r="A696" s="22"/>
      <c r="B696" s="22"/>
      <c r="C696" s="21"/>
      <c r="D696" s="22"/>
    </row>
    <row r="697" spans="1:4" ht="15.75">
      <c r="A697" s="22"/>
      <c r="B697" s="22"/>
      <c r="C697" s="21"/>
      <c r="D697" s="22"/>
    </row>
    <row r="698" spans="1:4" ht="15.75">
      <c r="A698" s="22"/>
      <c r="B698" s="22"/>
      <c r="C698" s="21"/>
      <c r="D698" s="22"/>
    </row>
    <row r="699" spans="1:4" ht="15.75">
      <c r="A699" s="22"/>
      <c r="B699" s="22"/>
      <c r="C699" s="21"/>
      <c r="D699" s="22"/>
    </row>
    <row r="700" spans="1:4" ht="15.75">
      <c r="A700" s="22"/>
      <c r="B700" s="22"/>
      <c r="C700" s="21"/>
      <c r="D700" s="22"/>
    </row>
    <row r="701" spans="1:4" ht="15.75">
      <c r="A701" s="22"/>
      <c r="B701" s="22"/>
      <c r="C701" s="21"/>
      <c r="D701" s="22"/>
    </row>
    <row r="702" spans="1:4" ht="15.75">
      <c r="A702" s="22"/>
      <c r="B702" s="22"/>
      <c r="C702" s="21"/>
      <c r="D702" s="22"/>
    </row>
    <row r="703" spans="1:4" ht="15.75">
      <c r="A703" s="22"/>
      <c r="B703" s="22"/>
      <c r="C703" s="21"/>
      <c r="D703" s="22"/>
    </row>
    <row r="704" spans="1:4" ht="15.75">
      <c r="A704" s="22"/>
      <c r="B704" s="22"/>
      <c r="C704" s="21"/>
      <c r="D704" s="22"/>
    </row>
    <row r="705" spans="1:4" ht="15.75">
      <c r="A705" s="22"/>
      <c r="B705" s="22"/>
      <c r="C705" s="21"/>
      <c r="D705" s="22"/>
    </row>
    <row r="706" spans="1:4" ht="15.75">
      <c r="A706" s="22"/>
      <c r="B706" s="22"/>
      <c r="C706" s="21"/>
      <c r="D706" s="22"/>
    </row>
    <row r="707" spans="1:4" ht="15.75">
      <c r="A707" s="22"/>
      <c r="B707" s="22"/>
      <c r="C707" s="21"/>
      <c r="D707" s="22"/>
    </row>
    <row r="708" spans="1:4" ht="15.75">
      <c r="A708" s="22"/>
      <c r="B708" s="22"/>
      <c r="C708" s="21"/>
      <c r="D708" s="22"/>
    </row>
    <row r="709" spans="1:4" ht="15.75">
      <c r="A709" s="22"/>
      <c r="B709" s="22"/>
      <c r="C709" s="21"/>
      <c r="D709" s="22"/>
    </row>
    <row r="710" spans="1:4" ht="15.75">
      <c r="A710" s="22"/>
      <c r="C710" s="21"/>
      <c r="D710" s="22"/>
    </row>
    <row r="711" ht="15.75">
      <c r="C711" s="23"/>
    </row>
    <row r="712" ht="15.75">
      <c r="C712" s="23"/>
    </row>
    <row r="713" ht="15.75">
      <c r="C713" s="23"/>
    </row>
    <row r="714" ht="15.75">
      <c r="C714" s="23"/>
    </row>
    <row r="715" ht="15.75">
      <c r="C715" s="23"/>
    </row>
    <row r="716" ht="15.75">
      <c r="C716" s="23"/>
    </row>
    <row r="717" ht="15.75">
      <c r="C717" s="23"/>
    </row>
    <row r="718" ht="15.75">
      <c r="C718" s="23"/>
    </row>
    <row r="719" ht="15.75">
      <c r="C719" s="23"/>
    </row>
    <row r="720" ht="15.75">
      <c r="C720" s="23"/>
    </row>
    <row r="721" ht="15.75">
      <c r="C721" s="23"/>
    </row>
    <row r="722" ht="15.75">
      <c r="C722" s="23"/>
    </row>
    <row r="723" ht="15.75">
      <c r="C723" s="23"/>
    </row>
    <row r="724" ht="15.75">
      <c r="C724" s="23"/>
    </row>
    <row r="725" ht="15.75">
      <c r="C725" s="23"/>
    </row>
    <row r="726" ht="15.75">
      <c r="C726" s="23"/>
    </row>
    <row r="727" ht="15.75">
      <c r="C727" s="23"/>
    </row>
    <row r="728" ht="15.75">
      <c r="C728" s="23"/>
    </row>
    <row r="729" ht="15.75">
      <c r="C729" s="23"/>
    </row>
    <row r="730" ht="15.75">
      <c r="C730" s="23"/>
    </row>
    <row r="731" ht="15.75">
      <c r="C731" s="23"/>
    </row>
    <row r="732" ht="15.75">
      <c r="C732" s="23"/>
    </row>
    <row r="733" ht="15.75">
      <c r="C733" s="23"/>
    </row>
    <row r="734" ht="15.75">
      <c r="C734" s="23"/>
    </row>
    <row r="735" ht="15.75">
      <c r="C735" s="23"/>
    </row>
    <row r="736" ht="15.75">
      <c r="C736" s="23"/>
    </row>
    <row r="737" ht="15.75">
      <c r="C737" s="23"/>
    </row>
    <row r="738" ht="15.75">
      <c r="C738" s="23"/>
    </row>
    <row r="739" ht="15.75">
      <c r="C739" s="23"/>
    </row>
    <row r="740" ht="15.75">
      <c r="C740" s="23"/>
    </row>
    <row r="741" ht="15.75">
      <c r="C741" s="23"/>
    </row>
    <row r="742" ht="15.75">
      <c r="C742" s="23"/>
    </row>
    <row r="743" ht="15.75">
      <c r="C743" s="23"/>
    </row>
    <row r="744" ht="15.75">
      <c r="C744" s="23"/>
    </row>
    <row r="745" ht="15.75">
      <c r="C745" s="23"/>
    </row>
    <row r="746" ht="15.75">
      <c r="C746" s="23"/>
    </row>
    <row r="747" ht="15.75">
      <c r="C747" s="23"/>
    </row>
    <row r="748" ht="15.75">
      <c r="C748" s="23"/>
    </row>
    <row r="749" ht="15.75">
      <c r="C749" s="23"/>
    </row>
    <row r="750" ht="15.75">
      <c r="C750" s="23"/>
    </row>
    <row r="751" ht="15.75">
      <c r="C751" s="23"/>
    </row>
    <row r="752" ht="15.75">
      <c r="C752" s="23"/>
    </row>
    <row r="753" ht="15.75">
      <c r="C753" s="23"/>
    </row>
    <row r="754" ht="15.75">
      <c r="C754" s="23"/>
    </row>
    <row r="755" ht="15.75">
      <c r="C755" s="23"/>
    </row>
    <row r="756" ht="15.75">
      <c r="C756" s="23"/>
    </row>
    <row r="757" ht="15.75">
      <c r="C757" s="23"/>
    </row>
    <row r="758" ht="15.75">
      <c r="C758" s="23"/>
    </row>
    <row r="759" ht="15.75">
      <c r="C759" s="23"/>
    </row>
    <row r="760" ht="15.75">
      <c r="C760" s="23"/>
    </row>
    <row r="761" ht="15.75">
      <c r="C761" s="23"/>
    </row>
    <row r="762" ht="15.75">
      <c r="C762" s="23"/>
    </row>
    <row r="763" ht="15.75">
      <c r="C763" s="23"/>
    </row>
    <row r="764" ht="15.75">
      <c r="C764" s="23"/>
    </row>
    <row r="765" ht="15.75">
      <c r="C765" s="23"/>
    </row>
    <row r="766" ht="15.75">
      <c r="C766" s="23"/>
    </row>
    <row r="767" ht="15.75">
      <c r="C767" s="23"/>
    </row>
    <row r="768" ht="15.75">
      <c r="C768" s="23"/>
    </row>
    <row r="769" ht="15.75">
      <c r="C769" s="23"/>
    </row>
    <row r="770" ht="15.75">
      <c r="C770" s="23"/>
    </row>
    <row r="771" ht="15.75">
      <c r="C771" s="23"/>
    </row>
    <row r="772" ht="15.75">
      <c r="C772" s="23"/>
    </row>
    <row r="773" ht="15.75">
      <c r="C773" s="23"/>
    </row>
    <row r="774" ht="15.75">
      <c r="C774" s="23"/>
    </row>
    <row r="775" ht="15.75">
      <c r="C775" s="23"/>
    </row>
    <row r="776" ht="15.75">
      <c r="C776" s="23"/>
    </row>
    <row r="777" ht="15.75">
      <c r="C777" s="23"/>
    </row>
    <row r="778" ht="15.75">
      <c r="C778" s="23"/>
    </row>
    <row r="779" ht="15.75">
      <c r="C779" s="23"/>
    </row>
    <row r="780" ht="15.75">
      <c r="C780" s="23"/>
    </row>
    <row r="781" ht="15.75">
      <c r="C781" s="23"/>
    </row>
    <row r="782" ht="15.75">
      <c r="C782" s="23"/>
    </row>
    <row r="783" ht="15.75">
      <c r="C783" s="23"/>
    </row>
    <row r="784" ht="15.75">
      <c r="C784" s="23"/>
    </row>
    <row r="785" ht="15.75">
      <c r="C785" s="23"/>
    </row>
    <row r="786" ht="15.75">
      <c r="C786" s="23"/>
    </row>
    <row r="787" ht="15.75">
      <c r="C787" s="23"/>
    </row>
    <row r="788" ht="15.75">
      <c r="C788" s="23"/>
    </row>
    <row r="789" ht="15.75">
      <c r="C789" s="23"/>
    </row>
    <row r="790" ht="15.75">
      <c r="C790" s="23"/>
    </row>
    <row r="791" ht="15.75">
      <c r="C791" s="23"/>
    </row>
    <row r="792" ht="15.75">
      <c r="C792" s="23"/>
    </row>
    <row r="793" ht="15.75">
      <c r="C793" s="23"/>
    </row>
    <row r="794" ht="15.75">
      <c r="C794" s="23"/>
    </row>
    <row r="795" ht="15.75">
      <c r="C795" s="23"/>
    </row>
    <row r="796" ht="15.75">
      <c r="C796" s="23"/>
    </row>
    <row r="797" ht="15.75">
      <c r="C797" s="23"/>
    </row>
    <row r="798" ht="15.75">
      <c r="C798" s="23"/>
    </row>
    <row r="799" ht="15.75">
      <c r="C799" s="23"/>
    </row>
    <row r="800" ht="15.75">
      <c r="C800" s="23"/>
    </row>
    <row r="801" ht="15.75">
      <c r="C801" s="23"/>
    </row>
    <row r="802" ht="15.75">
      <c r="C802" s="23"/>
    </row>
    <row r="803" ht="15.75">
      <c r="C803" s="23"/>
    </row>
    <row r="804" ht="15.75">
      <c r="C804" s="23"/>
    </row>
    <row r="805" ht="15.75">
      <c r="C805" s="23"/>
    </row>
    <row r="806" ht="15.75">
      <c r="C806" s="23"/>
    </row>
    <row r="807" ht="15.75">
      <c r="C807" s="23"/>
    </row>
    <row r="808" ht="15.75">
      <c r="C808" s="23"/>
    </row>
    <row r="809" ht="15.75">
      <c r="C809" s="23"/>
    </row>
    <row r="810" ht="15.75">
      <c r="C810" s="23"/>
    </row>
    <row r="811" ht="15.75">
      <c r="C811" s="23"/>
    </row>
    <row r="812" ht="15.75">
      <c r="C812" s="23"/>
    </row>
    <row r="813" ht="15.75">
      <c r="C813" s="23"/>
    </row>
    <row r="814" ht="15.75">
      <c r="C814" s="23"/>
    </row>
    <row r="815" ht="15.75">
      <c r="C815" s="23"/>
    </row>
    <row r="816" ht="15.75">
      <c r="C816" s="23"/>
    </row>
    <row r="817" ht="15.75">
      <c r="C817" s="23"/>
    </row>
    <row r="818" ht="15.75">
      <c r="C818" s="23"/>
    </row>
    <row r="819" ht="15.75">
      <c r="C819" s="23"/>
    </row>
    <row r="820" ht="15.75">
      <c r="C820" s="23"/>
    </row>
    <row r="821" ht="15.75">
      <c r="C821" s="23"/>
    </row>
    <row r="822" ht="15.75">
      <c r="C822" s="23"/>
    </row>
    <row r="823" ht="15.75">
      <c r="C823" s="23"/>
    </row>
    <row r="824" ht="15.75">
      <c r="C824" s="23"/>
    </row>
    <row r="825" ht="15.75">
      <c r="C825" s="23"/>
    </row>
    <row r="826" ht="15.75">
      <c r="C826" s="23"/>
    </row>
    <row r="827" ht="15.75">
      <c r="C827" s="23"/>
    </row>
    <row r="828" ht="15.75">
      <c r="C828" s="23"/>
    </row>
    <row r="829" ht="15.75">
      <c r="C829" s="23"/>
    </row>
    <row r="830" ht="15.75">
      <c r="C830" s="23"/>
    </row>
    <row r="831" ht="15.75">
      <c r="C831" s="23"/>
    </row>
    <row r="832" ht="15.75">
      <c r="C832" s="23"/>
    </row>
    <row r="833" ht="15.75">
      <c r="C833" s="23"/>
    </row>
    <row r="834" ht="15.75">
      <c r="C834" s="23"/>
    </row>
    <row r="835" ht="15.75">
      <c r="C835" s="23"/>
    </row>
    <row r="836" ht="15.75">
      <c r="C836" s="23"/>
    </row>
    <row r="837" ht="15.75">
      <c r="C837" s="23"/>
    </row>
    <row r="838" ht="15.75">
      <c r="C838" s="23"/>
    </row>
    <row r="839" ht="15.75">
      <c r="C839" s="23"/>
    </row>
    <row r="840" ht="15.75">
      <c r="C840" s="23"/>
    </row>
    <row r="841" ht="15.75">
      <c r="C841" s="23"/>
    </row>
    <row r="842" ht="15.75">
      <c r="C842" s="23"/>
    </row>
    <row r="843" ht="15.75">
      <c r="C843" s="23"/>
    </row>
    <row r="844" ht="15.75">
      <c r="C844" s="23"/>
    </row>
    <row r="845" ht="15.75">
      <c r="C845" s="23"/>
    </row>
    <row r="846" ht="15.75">
      <c r="C846" s="23"/>
    </row>
    <row r="847" ht="15.75">
      <c r="C847" s="23"/>
    </row>
    <row r="848" ht="15.75">
      <c r="C848" s="23"/>
    </row>
    <row r="849" ht="15.75">
      <c r="C849" s="23"/>
    </row>
    <row r="850" ht="15.75">
      <c r="C850" s="23"/>
    </row>
    <row r="851" ht="15.75">
      <c r="C851" s="23"/>
    </row>
    <row r="852" ht="15.75">
      <c r="C852" s="23"/>
    </row>
    <row r="853" ht="15.75">
      <c r="C853" s="23"/>
    </row>
    <row r="854" ht="15.75">
      <c r="C854" s="23"/>
    </row>
    <row r="855" ht="15.75">
      <c r="C855" s="23"/>
    </row>
    <row r="856" ht="15.75">
      <c r="C856" s="23"/>
    </row>
    <row r="857" ht="15.75">
      <c r="C857" s="23"/>
    </row>
    <row r="858" ht="15.75">
      <c r="C858" s="23"/>
    </row>
    <row r="859" ht="15.75">
      <c r="C859" s="23"/>
    </row>
    <row r="860" ht="15.75">
      <c r="C860" s="23"/>
    </row>
    <row r="861" ht="15.75">
      <c r="C861" s="23"/>
    </row>
    <row r="862" ht="15.75">
      <c r="C862" s="23"/>
    </row>
    <row r="863" ht="15.75">
      <c r="C863" s="23"/>
    </row>
    <row r="864" ht="15.75">
      <c r="C864" s="23"/>
    </row>
    <row r="865" ht="15.75">
      <c r="C865" s="23"/>
    </row>
    <row r="866" ht="15.75">
      <c r="C866" s="23"/>
    </row>
    <row r="867" ht="15.75">
      <c r="C867" s="23"/>
    </row>
    <row r="868" ht="15.75">
      <c r="C868" s="23"/>
    </row>
    <row r="869" ht="15.75">
      <c r="C869" s="23"/>
    </row>
    <row r="870" ht="15.75">
      <c r="C870" s="23"/>
    </row>
    <row r="871" ht="15.75">
      <c r="C871" s="23"/>
    </row>
    <row r="872" ht="15.75">
      <c r="C872" s="23"/>
    </row>
    <row r="873" ht="15.75">
      <c r="C873" s="23"/>
    </row>
    <row r="874" ht="15.75">
      <c r="C874" s="23"/>
    </row>
    <row r="875" ht="15.75">
      <c r="C875" s="23"/>
    </row>
    <row r="876" ht="15.75">
      <c r="C876" s="23"/>
    </row>
    <row r="877" ht="15.75">
      <c r="C877" s="23"/>
    </row>
    <row r="878" ht="15.75">
      <c r="C878" s="23"/>
    </row>
    <row r="879" ht="15.75">
      <c r="C879" s="23"/>
    </row>
    <row r="880" ht="15.75">
      <c r="C880" s="23"/>
    </row>
    <row r="881" ht="15.75">
      <c r="C881" s="23"/>
    </row>
    <row r="882" ht="15.75">
      <c r="C882" s="23"/>
    </row>
    <row r="883" ht="15.75">
      <c r="C883" s="23"/>
    </row>
    <row r="884" ht="15.75">
      <c r="C884" s="23"/>
    </row>
    <row r="885" ht="15.75">
      <c r="C885" s="23"/>
    </row>
    <row r="886" ht="15.75">
      <c r="C886" s="23"/>
    </row>
    <row r="887" ht="15.75">
      <c r="C887" s="23"/>
    </row>
    <row r="888" ht="15.75">
      <c r="C888" s="23"/>
    </row>
    <row r="889" ht="15.75">
      <c r="C889" s="23"/>
    </row>
    <row r="890" ht="15.75">
      <c r="C890" s="23"/>
    </row>
    <row r="891" ht="15.75">
      <c r="C891" s="23"/>
    </row>
    <row r="892" ht="15.75">
      <c r="C892" s="23"/>
    </row>
    <row r="893" ht="15.75">
      <c r="C893" s="23"/>
    </row>
    <row r="894" ht="15.75">
      <c r="C894" s="23"/>
    </row>
    <row r="895" ht="15.75">
      <c r="C895" s="23"/>
    </row>
    <row r="896" ht="15.75">
      <c r="C896" s="23"/>
    </row>
    <row r="897" ht="15.75">
      <c r="C897" s="23"/>
    </row>
    <row r="898" ht="15.75">
      <c r="C898" s="23"/>
    </row>
    <row r="899" ht="15.75">
      <c r="C899" s="23"/>
    </row>
    <row r="900" ht="15.75">
      <c r="C900" s="23"/>
    </row>
    <row r="901" ht="15.75">
      <c r="C901" s="23"/>
    </row>
    <row r="902" ht="15.75">
      <c r="C902" s="23"/>
    </row>
    <row r="903" ht="15.75">
      <c r="C903" s="23"/>
    </row>
    <row r="904" ht="15.75">
      <c r="C904" s="23"/>
    </row>
    <row r="905" ht="15.75">
      <c r="C905" s="23"/>
    </row>
    <row r="906" ht="15.75">
      <c r="C906" s="23"/>
    </row>
    <row r="907" ht="15.75">
      <c r="C907" s="23"/>
    </row>
    <row r="908" ht="15.75">
      <c r="C908" s="23"/>
    </row>
    <row r="909" ht="15.75">
      <c r="C909" s="23"/>
    </row>
    <row r="910" ht="15.75">
      <c r="C910" s="23"/>
    </row>
    <row r="911" ht="15.75">
      <c r="C911" s="23"/>
    </row>
    <row r="912" ht="15.75">
      <c r="C912" s="23"/>
    </row>
    <row r="913" ht="15.75">
      <c r="C913" s="23"/>
    </row>
    <row r="914" ht="15.75">
      <c r="C914" s="23"/>
    </row>
    <row r="915" ht="15.75">
      <c r="C915" s="23"/>
    </row>
    <row r="916" ht="15.75">
      <c r="C916" s="23"/>
    </row>
    <row r="917" ht="15.75">
      <c r="C917" s="23"/>
    </row>
    <row r="918" ht="15.75">
      <c r="C918" s="23"/>
    </row>
    <row r="919" ht="15.75">
      <c r="C919" s="23"/>
    </row>
    <row r="920" ht="15.75">
      <c r="C920" s="23"/>
    </row>
    <row r="921" ht="15.75">
      <c r="C921" s="23"/>
    </row>
    <row r="922" ht="15.75">
      <c r="C922" s="23"/>
    </row>
    <row r="923" ht="15.75">
      <c r="C923" s="23"/>
    </row>
    <row r="924" ht="15.75">
      <c r="C924" s="23"/>
    </row>
    <row r="925" ht="15.75">
      <c r="C925" s="23"/>
    </row>
    <row r="926" ht="15.75">
      <c r="C926" s="23"/>
    </row>
    <row r="927" ht="15.75">
      <c r="C927" s="23"/>
    </row>
    <row r="928" ht="15.75">
      <c r="C928" s="23"/>
    </row>
    <row r="929" ht="15.75">
      <c r="C929" s="23"/>
    </row>
    <row r="930" ht="15.75">
      <c r="C930" s="23"/>
    </row>
    <row r="931" ht="15.75">
      <c r="C931" s="23"/>
    </row>
    <row r="932" ht="15.75">
      <c r="C932" s="23"/>
    </row>
    <row r="933" ht="15.75">
      <c r="C933" s="23"/>
    </row>
    <row r="934" ht="15.75">
      <c r="C934" s="23"/>
    </row>
    <row r="935" ht="15.75">
      <c r="C935" s="23"/>
    </row>
    <row r="936" ht="15.75">
      <c r="C936" s="23"/>
    </row>
    <row r="937" ht="15.75">
      <c r="C937" s="23"/>
    </row>
    <row r="938" ht="15.75">
      <c r="C938" s="23"/>
    </row>
    <row r="939" ht="15.75">
      <c r="C939" s="23"/>
    </row>
    <row r="940" ht="15.75">
      <c r="C940" s="23"/>
    </row>
    <row r="941" ht="15.75">
      <c r="C941" s="23"/>
    </row>
    <row r="942" ht="15.75">
      <c r="C942" s="23"/>
    </row>
    <row r="943" ht="15.75">
      <c r="C943" s="23"/>
    </row>
    <row r="944" ht="15.75">
      <c r="C944" s="23"/>
    </row>
    <row r="945" ht="15.75">
      <c r="C945" s="23"/>
    </row>
    <row r="946" ht="15.75">
      <c r="C946" s="23"/>
    </row>
    <row r="947" ht="15.75">
      <c r="C947" s="23"/>
    </row>
    <row r="948" ht="15.75">
      <c r="C948" s="23"/>
    </row>
    <row r="949" ht="15.75">
      <c r="C949" s="23"/>
    </row>
    <row r="950" ht="15.75">
      <c r="C950" s="23"/>
    </row>
    <row r="951" ht="15.75">
      <c r="C951" s="23"/>
    </row>
    <row r="952" ht="15.75">
      <c r="C952" s="23"/>
    </row>
    <row r="953" ht="15.75">
      <c r="C953" s="23"/>
    </row>
    <row r="954" ht="15.75">
      <c r="C954" s="23"/>
    </row>
    <row r="955" ht="15.75">
      <c r="C955" s="23"/>
    </row>
    <row r="956" ht="15.75">
      <c r="C956" s="23"/>
    </row>
    <row r="957" ht="15.75">
      <c r="C957" s="23"/>
    </row>
    <row r="958" ht="15.75">
      <c r="C958" s="23"/>
    </row>
    <row r="959" ht="15.75">
      <c r="C959" s="23"/>
    </row>
    <row r="960" ht="15.75">
      <c r="C960" s="23"/>
    </row>
    <row r="961" ht="15.75">
      <c r="C961" s="23"/>
    </row>
    <row r="962" ht="15.75">
      <c r="C962" s="23"/>
    </row>
    <row r="963" ht="15.75">
      <c r="C963" s="23"/>
    </row>
    <row r="964" ht="15.75">
      <c r="C964" s="23"/>
    </row>
    <row r="965" ht="15.75">
      <c r="C965" s="23"/>
    </row>
    <row r="966" ht="15.75">
      <c r="C966" s="23"/>
    </row>
    <row r="967" ht="15.75">
      <c r="C967" s="23"/>
    </row>
    <row r="968" ht="15.75">
      <c r="C968" s="23"/>
    </row>
    <row r="969" ht="15.75">
      <c r="C969" s="23"/>
    </row>
    <row r="970" ht="15.75">
      <c r="C970" s="23"/>
    </row>
    <row r="971" ht="15.75">
      <c r="C971" s="23"/>
    </row>
    <row r="972" ht="15.75">
      <c r="C972" s="23"/>
    </row>
    <row r="973" ht="15.75">
      <c r="C973" s="23"/>
    </row>
    <row r="974" ht="15.75">
      <c r="C974" s="23"/>
    </row>
    <row r="975" ht="15.75">
      <c r="C975" s="23"/>
    </row>
    <row r="976" ht="15.75">
      <c r="C976" s="23"/>
    </row>
    <row r="977" ht="15.75">
      <c r="C977" s="23"/>
    </row>
    <row r="978" ht="15.75">
      <c r="C978" s="23"/>
    </row>
    <row r="979" ht="15.75">
      <c r="C979" s="23"/>
    </row>
    <row r="980" ht="15.75">
      <c r="C980" s="23"/>
    </row>
    <row r="981" ht="15.75">
      <c r="C981" s="23"/>
    </row>
    <row r="982" ht="15.75">
      <c r="C982" s="23"/>
    </row>
    <row r="983" ht="15.75">
      <c r="C983" s="23"/>
    </row>
    <row r="984" ht="15.75">
      <c r="C984" s="23"/>
    </row>
    <row r="985" ht="15.75">
      <c r="C985" s="23"/>
    </row>
    <row r="986" ht="15.75">
      <c r="C986" s="23"/>
    </row>
    <row r="987" ht="15.75">
      <c r="C987" s="23"/>
    </row>
    <row r="988" ht="15.75">
      <c r="C988" s="23"/>
    </row>
    <row r="989" ht="15.75">
      <c r="C989" s="23"/>
    </row>
    <row r="990" ht="15.75">
      <c r="C990" s="23"/>
    </row>
    <row r="991" ht="15.75">
      <c r="C991" s="23"/>
    </row>
    <row r="992" ht="15.75">
      <c r="C992" s="23"/>
    </row>
    <row r="993" ht="15.75">
      <c r="C993" s="23"/>
    </row>
    <row r="994" ht="15.75">
      <c r="C994" s="23"/>
    </row>
    <row r="995" ht="15.75">
      <c r="C995" s="23"/>
    </row>
    <row r="996" ht="15.75">
      <c r="C996" s="23"/>
    </row>
    <row r="997" ht="15.75">
      <c r="C997" s="23"/>
    </row>
    <row r="998" ht="15.75">
      <c r="C998" s="23"/>
    </row>
    <row r="999" ht="15.75">
      <c r="C999" s="23"/>
    </row>
    <row r="1000" ht="15.75">
      <c r="C1000" s="23"/>
    </row>
    <row r="1001" ht="15.75">
      <c r="C1001" s="23"/>
    </row>
    <row r="1002" ht="15.75">
      <c r="C1002" s="23"/>
    </row>
    <row r="1003" ht="15.75">
      <c r="C1003" s="23"/>
    </row>
    <row r="1004" ht="15.75">
      <c r="C1004" s="23"/>
    </row>
    <row r="1005" ht="15.75">
      <c r="C1005" s="23"/>
    </row>
    <row r="1006" ht="15.75">
      <c r="C1006" s="23"/>
    </row>
    <row r="1007" ht="15.75">
      <c r="C1007" s="23"/>
    </row>
    <row r="1008" ht="15.75">
      <c r="C1008" s="23"/>
    </row>
    <row r="1009" ht="15.75">
      <c r="C1009" s="23"/>
    </row>
    <row r="1010" ht="15.75">
      <c r="C1010" s="23"/>
    </row>
    <row r="1011" ht="15.75">
      <c r="C1011" s="23"/>
    </row>
    <row r="1012" ht="15.75">
      <c r="C1012" s="23"/>
    </row>
    <row r="1013" ht="15.75">
      <c r="C1013" s="23"/>
    </row>
    <row r="1014" ht="15.75">
      <c r="C1014" s="23"/>
    </row>
    <row r="1015" ht="15.75">
      <c r="C1015" s="23"/>
    </row>
    <row r="1016" ht="15.75">
      <c r="C1016" s="23"/>
    </row>
    <row r="1017" ht="15.75">
      <c r="C1017" s="23"/>
    </row>
    <row r="1018" ht="15.75">
      <c r="C1018" s="23"/>
    </row>
    <row r="1019" ht="15.75">
      <c r="C1019" s="23"/>
    </row>
    <row r="1020" ht="15.75">
      <c r="C1020" s="23"/>
    </row>
    <row r="1021" ht="15.75">
      <c r="C1021" s="23"/>
    </row>
    <row r="1022" ht="15.75">
      <c r="C1022" s="23"/>
    </row>
    <row r="1023" ht="15.75">
      <c r="C1023" s="23"/>
    </row>
    <row r="1024" ht="15.75">
      <c r="C1024" s="23"/>
    </row>
    <row r="1025" ht="15.75">
      <c r="C1025" s="23"/>
    </row>
    <row r="1026" ht="15.75">
      <c r="C1026" s="23"/>
    </row>
    <row r="1027" ht="15.75">
      <c r="C1027" s="23"/>
    </row>
    <row r="1028" ht="15.75">
      <c r="C1028" s="23"/>
    </row>
    <row r="1029" ht="15.75">
      <c r="C1029" s="23"/>
    </row>
    <row r="1030" ht="15.75">
      <c r="C1030" s="23"/>
    </row>
    <row r="1031" ht="15.75">
      <c r="C1031" s="23"/>
    </row>
    <row r="1032" ht="15.75">
      <c r="C1032" s="23"/>
    </row>
    <row r="1033" ht="15.75">
      <c r="C1033" s="23"/>
    </row>
    <row r="1034" ht="15.75">
      <c r="C1034" s="23"/>
    </row>
    <row r="1035" ht="15.75">
      <c r="C1035" s="23"/>
    </row>
    <row r="1036" ht="15.75">
      <c r="C1036" s="23"/>
    </row>
    <row r="1037" ht="15.75">
      <c r="C1037" s="23"/>
    </row>
    <row r="1038" ht="15.75">
      <c r="C1038" s="23"/>
    </row>
    <row r="1039" ht="15.75">
      <c r="C1039" s="23"/>
    </row>
    <row r="1040" ht="15.75">
      <c r="C1040" s="23"/>
    </row>
    <row r="1041" ht="15.75">
      <c r="C1041" s="23"/>
    </row>
    <row r="1042" ht="15.75">
      <c r="C1042" s="23"/>
    </row>
    <row r="1043" ht="15.75">
      <c r="C1043" s="23"/>
    </row>
    <row r="1044" ht="15.75">
      <c r="C1044" s="23"/>
    </row>
    <row r="1045" ht="15.75">
      <c r="C1045" s="23"/>
    </row>
    <row r="1046" ht="15.75">
      <c r="C1046" s="23"/>
    </row>
    <row r="1047" ht="15.75">
      <c r="C1047" s="23"/>
    </row>
    <row r="1048" ht="15.75">
      <c r="C1048" s="23"/>
    </row>
    <row r="1049" ht="15.75">
      <c r="C1049" s="23"/>
    </row>
    <row r="1050" ht="15.75">
      <c r="C1050" s="23"/>
    </row>
    <row r="1051" ht="15.75">
      <c r="C1051" s="23"/>
    </row>
    <row r="1052" ht="15.75">
      <c r="C1052" s="23"/>
    </row>
    <row r="1053" ht="15.75">
      <c r="C1053" s="23"/>
    </row>
    <row r="1054" ht="15.75">
      <c r="C1054" s="23"/>
    </row>
    <row r="1055" ht="15.75">
      <c r="C1055" s="23"/>
    </row>
    <row r="1056" ht="15.75">
      <c r="C1056" s="23"/>
    </row>
    <row r="1057" ht="15.75">
      <c r="C1057" s="23"/>
    </row>
    <row r="1058" ht="15.75">
      <c r="C1058" s="23"/>
    </row>
    <row r="1059" ht="15.75">
      <c r="C1059" s="23"/>
    </row>
    <row r="1060" ht="15.75">
      <c r="C1060" s="23"/>
    </row>
    <row r="1061" ht="15.75">
      <c r="C1061" s="23"/>
    </row>
    <row r="1062" ht="15.75">
      <c r="C1062" s="23"/>
    </row>
    <row r="1063" ht="15.75">
      <c r="C1063" s="23"/>
    </row>
    <row r="1064" ht="15.75">
      <c r="C1064" s="23"/>
    </row>
    <row r="1065" ht="15.75">
      <c r="C1065" s="23"/>
    </row>
    <row r="1066" ht="15.75">
      <c r="C1066" s="23"/>
    </row>
    <row r="1067" ht="15.75">
      <c r="C1067" s="23"/>
    </row>
    <row r="1068" ht="15.75">
      <c r="C1068" s="23"/>
    </row>
    <row r="1069" ht="15.75">
      <c r="C1069" s="23"/>
    </row>
    <row r="1070" ht="15.75">
      <c r="C1070" s="23"/>
    </row>
    <row r="1071" ht="15.75">
      <c r="C1071" s="23"/>
    </row>
    <row r="1072" ht="15.75">
      <c r="C1072" s="23"/>
    </row>
    <row r="1073" ht="15.75">
      <c r="C1073" s="23"/>
    </row>
    <row r="1074" ht="15.75">
      <c r="C1074" s="23"/>
    </row>
    <row r="1075" ht="15.75">
      <c r="C1075" s="23"/>
    </row>
    <row r="1076" ht="15.75">
      <c r="C1076" s="23"/>
    </row>
    <row r="1077" ht="15.75">
      <c r="C1077" s="23"/>
    </row>
    <row r="1078" ht="15.75">
      <c r="C1078" s="23"/>
    </row>
    <row r="1079" ht="15.75">
      <c r="C1079" s="23"/>
    </row>
    <row r="1080" ht="15.75">
      <c r="C1080" s="23"/>
    </row>
    <row r="1081" ht="15.75">
      <c r="C1081" s="23"/>
    </row>
    <row r="1082" ht="15.75">
      <c r="C1082" s="23"/>
    </row>
    <row r="1083" ht="15.75">
      <c r="C1083" s="23"/>
    </row>
    <row r="1084" ht="15.75">
      <c r="C1084" s="23"/>
    </row>
    <row r="1085" ht="15.75">
      <c r="C1085" s="23"/>
    </row>
    <row r="1086" ht="15.75">
      <c r="C1086" s="23"/>
    </row>
    <row r="1087" ht="15.75">
      <c r="C1087" s="23"/>
    </row>
    <row r="1088" ht="15.75">
      <c r="C1088" s="23"/>
    </row>
    <row r="1089" ht="15.75">
      <c r="C1089" s="23"/>
    </row>
    <row r="1090" ht="15.75">
      <c r="C1090" s="23"/>
    </row>
    <row r="1091" ht="15.75">
      <c r="C1091" s="23"/>
    </row>
    <row r="1092" ht="15.75">
      <c r="C1092" s="23"/>
    </row>
    <row r="1093" ht="15.75">
      <c r="C1093" s="23"/>
    </row>
    <row r="1094" ht="15.75">
      <c r="C1094" s="23"/>
    </row>
    <row r="1095" ht="15.75">
      <c r="C1095" s="23"/>
    </row>
    <row r="1096" ht="15.75">
      <c r="C1096" s="23"/>
    </row>
    <row r="1097" ht="15.75">
      <c r="C1097" s="23"/>
    </row>
    <row r="1098" ht="15.75">
      <c r="C1098" s="23"/>
    </row>
    <row r="1099" ht="15.75">
      <c r="C1099" s="23"/>
    </row>
    <row r="1100" ht="15.75">
      <c r="C1100" s="23"/>
    </row>
    <row r="1101" ht="15.75">
      <c r="C1101" s="23"/>
    </row>
    <row r="1102" ht="15.75">
      <c r="C1102" s="23"/>
    </row>
    <row r="1103" ht="15.75">
      <c r="C1103" s="23"/>
    </row>
    <row r="1104" ht="15.75">
      <c r="C1104" s="23"/>
    </row>
    <row r="1105" ht="15.75">
      <c r="C1105" s="23"/>
    </row>
    <row r="1106" ht="15.75">
      <c r="C1106" s="23"/>
    </row>
    <row r="1107" ht="15.75">
      <c r="C1107" s="23"/>
    </row>
    <row r="1108" ht="15.75">
      <c r="C1108" s="23"/>
    </row>
    <row r="1109" ht="15.75">
      <c r="C1109" s="23"/>
    </row>
    <row r="1110" ht="15.75">
      <c r="C1110" s="23"/>
    </row>
    <row r="1111" ht="15.75">
      <c r="C1111" s="23"/>
    </row>
    <row r="1112" ht="15.75">
      <c r="C1112" s="23"/>
    </row>
    <row r="1113" ht="15.75">
      <c r="C1113" s="23"/>
    </row>
    <row r="1114" ht="15.75">
      <c r="C1114" s="23"/>
    </row>
    <row r="1115" ht="15.75">
      <c r="C1115" s="23"/>
    </row>
    <row r="1116" ht="15.75">
      <c r="C1116" s="23"/>
    </row>
    <row r="1117" ht="15.75">
      <c r="C1117" s="23"/>
    </row>
    <row r="1118" ht="15.75">
      <c r="C1118" s="23"/>
    </row>
    <row r="1119" ht="15.75">
      <c r="C1119" s="23"/>
    </row>
    <row r="1120" ht="15.75">
      <c r="C1120" s="23"/>
    </row>
    <row r="1121" ht="15.75">
      <c r="C1121" s="23"/>
    </row>
    <row r="1122" ht="15.75">
      <c r="C1122" s="23"/>
    </row>
    <row r="1123" ht="15.75">
      <c r="C1123" s="23"/>
    </row>
    <row r="1124" ht="15.75">
      <c r="C1124" s="23"/>
    </row>
    <row r="1125" ht="15.75">
      <c r="C1125" s="23"/>
    </row>
    <row r="1126" ht="15.75">
      <c r="C1126" s="23"/>
    </row>
    <row r="1127" ht="15.75">
      <c r="C1127" s="23"/>
    </row>
    <row r="1128" ht="15.75">
      <c r="C1128" s="23"/>
    </row>
    <row r="1129" ht="15.75">
      <c r="C1129" s="23"/>
    </row>
    <row r="1130" ht="15.75">
      <c r="C1130" s="23"/>
    </row>
    <row r="1131" ht="15.75">
      <c r="C1131" s="23"/>
    </row>
    <row r="1132" ht="15.75">
      <c r="C1132" s="23"/>
    </row>
    <row r="1133" ht="15.75">
      <c r="C1133" s="23"/>
    </row>
    <row r="1134" ht="15.75">
      <c r="C1134" s="23"/>
    </row>
    <row r="1135" ht="15.75">
      <c r="C1135" s="23"/>
    </row>
    <row r="1136" ht="15.75">
      <c r="C1136" s="23"/>
    </row>
    <row r="1137" ht="15.75">
      <c r="C1137" s="23"/>
    </row>
    <row r="1138" ht="15.75">
      <c r="C1138" s="23"/>
    </row>
    <row r="1139" ht="15.75">
      <c r="C1139" s="23"/>
    </row>
    <row r="1140" ht="15.75">
      <c r="C1140" s="23"/>
    </row>
    <row r="1141" ht="15.75">
      <c r="C1141" s="23"/>
    </row>
    <row r="1142" ht="15.75">
      <c r="C1142" s="23"/>
    </row>
    <row r="1143" ht="15.75">
      <c r="C1143" s="23"/>
    </row>
    <row r="1144" ht="15.75">
      <c r="C1144" s="23"/>
    </row>
    <row r="1145" ht="15.75">
      <c r="C1145" s="23"/>
    </row>
    <row r="1146" ht="15.75">
      <c r="C1146" s="23"/>
    </row>
    <row r="1147" ht="15.75">
      <c r="C1147" s="23"/>
    </row>
    <row r="1148" ht="15.75">
      <c r="C1148" s="23"/>
    </row>
    <row r="1149" ht="15.75">
      <c r="C1149" s="23"/>
    </row>
    <row r="1150" ht="15.75">
      <c r="C1150" s="23"/>
    </row>
    <row r="1151" ht="15.75">
      <c r="C1151" s="23"/>
    </row>
    <row r="1152" ht="15.75">
      <c r="C1152" s="23"/>
    </row>
    <row r="1153" ht="15.75">
      <c r="C1153" s="23"/>
    </row>
    <row r="1154" ht="15.75">
      <c r="C1154" s="23"/>
    </row>
    <row r="1155" ht="15.75">
      <c r="C1155" s="23"/>
    </row>
    <row r="1156" ht="15.75">
      <c r="C1156" s="23"/>
    </row>
    <row r="1157" ht="15.75">
      <c r="C1157" s="23"/>
    </row>
    <row r="1158" ht="15.75">
      <c r="C1158" s="23"/>
    </row>
    <row r="1159" ht="15.75">
      <c r="C1159" s="23"/>
    </row>
    <row r="1160" ht="15.75">
      <c r="C1160" s="23"/>
    </row>
    <row r="1161" ht="15.75">
      <c r="C1161" s="23"/>
    </row>
    <row r="1162" ht="15.75">
      <c r="C1162" s="23"/>
    </row>
    <row r="1163" ht="15.75">
      <c r="C1163" s="23"/>
    </row>
    <row r="1164" ht="15.75">
      <c r="C1164" s="23"/>
    </row>
    <row r="1165" ht="15.75">
      <c r="C1165" s="23"/>
    </row>
    <row r="1166" ht="15.75">
      <c r="C1166" s="23"/>
    </row>
    <row r="1167" ht="15.75">
      <c r="C1167" s="23"/>
    </row>
    <row r="1168" ht="15.75">
      <c r="C1168" s="23"/>
    </row>
    <row r="1169" ht="15.75">
      <c r="C1169" s="23"/>
    </row>
    <row r="1170" ht="15.75">
      <c r="C1170" s="23"/>
    </row>
    <row r="1171" ht="15.75">
      <c r="C1171" s="23"/>
    </row>
    <row r="1172" ht="15.75">
      <c r="C1172" s="23"/>
    </row>
    <row r="1173" ht="15.75">
      <c r="C1173" s="23"/>
    </row>
    <row r="1174" ht="15.75">
      <c r="C1174" s="23"/>
    </row>
    <row r="1175" ht="15.75">
      <c r="C1175" s="23"/>
    </row>
    <row r="1176" ht="15.75">
      <c r="C1176" s="23"/>
    </row>
    <row r="1177" ht="15.75">
      <c r="C1177" s="23"/>
    </row>
    <row r="1178" ht="15.75">
      <c r="C1178" s="23"/>
    </row>
    <row r="1179" ht="15.75">
      <c r="C1179" s="23"/>
    </row>
    <row r="1180" ht="15.75">
      <c r="C1180" s="23"/>
    </row>
    <row r="1181" ht="15.75">
      <c r="C1181" s="23"/>
    </row>
    <row r="1182" ht="15.75">
      <c r="C1182" s="23"/>
    </row>
    <row r="1183" ht="15.75">
      <c r="C1183" s="23"/>
    </row>
    <row r="1184" ht="15.75">
      <c r="C1184" s="23"/>
    </row>
    <row r="1185" ht="15.75">
      <c r="C1185" s="23"/>
    </row>
    <row r="1186" ht="15.75">
      <c r="C1186" s="23"/>
    </row>
    <row r="1187" ht="15.75">
      <c r="C1187" s="23"/>
    </row>
    <row r="1188" ht="15.75">
      <c r="C1188" s="23"/>
    </row>
    <row r="1189" ht="15.75">
      <c r="C1189" s="23"/>
    </row>
    <row r="1190" ht="15.75">
      <c r="C1190" s="23"/>
    </row>
    <row r="1191" ht="15.75">
      <c r="C1191" s="23"/>
    </row>
    <row r="1192" ht="15.75">
      <c r="C1192" s="23"/>
    </row>
    <row r="1193" ht="15.75">
      <c r="C1193" s="23"/>
    </row>
    <row r="1194" ht="15.75">
      <c r="C1194" s="23"/>
    </row>
    <row r="1195" ht="15.75">
      <c r="C1195" s="23"/>
    </row>
    <row r="1196" ht="15.75">
      <c r="C1196" s="23"/>
    </row>
    <row r="1197" ht="15.75">
      <c r="C1197" s="23"/>
    </row>
    <row r="1198" ht="15.75">
      <c r="C1198" s="23"/>
    </row>
    <row r="1199" ht="15.75">
      <c r="C1199" s="23"/>
    </row>
    <row r="1200" ht="15.75">
      <c r="C1200" s="23"/>
    </row>
    <row r="1201" ht="15.75">
      <c r="C1201" s="23"/>
    </row>
    <row r="1202" ht="15.75">
      <c r="C1202" s="23"/>
    </row>
    <row r="1203" ht="15.75">
      <c r="C1203" s="23"/>
    </row>
    <row r="1204" ht="15.75">
      <c r="C1204" s="23"/>
    </row>
    <row r="1205" ht="15.75">
      <c r="C1205" s="23"/>
    </row>
    <row r="1206" ht="15.75">
      <c r="C1206" s="23"/>
    </row>
    <row r="1207" ht="15.75">
      <c r="C1207" s="23"/>
    </row>
    <row r="1208" ht="15.75">
      <c r="C1208" s="23"/>
    </row>
    <row r="1209" ht="15.75">
      <c r="C1209" s="23"/>
    </row>
    <row r="1210" ht="15.75">
      <c r="C1210" s="23"/>
    </row>
    <row r="1211" ht="15.75">
      <c r="C1211" s="23"/>
    </row>
    <row r="1212" ht="15.75">
      <c r="C1212" s="23"/>
    </row>
    <row r="1213" ht="15.75">
      <c r="C1213" s="23"/>
    </row>
    <row r="1214" ht="15.75">
      <c r="C1214" s="23"/>
    </row>
    <row r="1215" ht="15.75">
      <c r="C1215" s="23"/>
    </row>
    <row r="1216" ht="15.75">
      <c r="C1216" s="23"/>
    </row>
    <row r="1217" ht="15.75">
      <c r="C1217" s="23"/>
    </row>
    <row r="1218" ht="15.75">
      <c r="C1218" s="23"/>
    </row>
    <row r="1219" ht="15.75">
      <c r="C1219" s="23"/>
    </row>
    <row r="1220" ht="15.75">
      <c r="C1220" s="23"/>
    </row>
    <row r="1221" ht="15.75">
      <c r="C1221" s="23"/>
    </row>
    <row r="1222" ht="15.75">
      <c r="C1222" s="23"/>
    </row>
    <row r="1223" ht="15.75">
      <c r="C1223" s="23"/>
    </row>
    <row r="1224" ht="15.75">
      <c r="C1224" s="23"/>
    </row>
    <row r="1225" ht="15.75">
      <c r="C1225" s="23"/>
    </row>
    <row r="1226" ht="15.75">
      <c r="C1226" s="23"/>
    </row>
    <row r="1227" ht="15.75">
      <c r="C1227" s="23"/>
    </row>
    <row r="1228" ht="15.75">
      <c r="C1228" s="23"/>
    </row>
    <row r="1229" ht="15.75">
      <c r="C1229" s="23"/>
    </row>
    <row r="1230" ht="15.75">
      <c r="C1230" s="23"/>
    </row>
    <row r="1231" ht="15.75">
      <c r="C1231" s="23"/>
    </row>
    <row r="1232" ht="15.75">
      <c r="C1232" s="23"/>
    </row>
    <row r="1233" ht="15.75">
      <c r="C1233" s="23"/>
    </row>
    <row r="1234" ht="15.75">
      <c r="C1234" s="23"/>
    </row>
    <row r="1235" ht="15.75">
      <c r="C1235" s="23"/>
    </row>
    <row r="1236" ht="15.75">
      <c r="C1236" s="23"/>
    </row>
    <row r="1237" ht="15.75">
      <c r="C1237" s="23"/>
    </row>
    <row r="1238" ht="15.75">
      <c r="C1238" s="23"/>
    </row>
    <row r="1239" ht="15.75">
      <c r="C1239" s="23"/>
    </row>
    <row r="1240" ht="15.75">
      <c r="C1240" s="23"/>
    </row>
    <row r="1241" ht="15.75">
      <c r="C1241" s="23"/>
    </row>
    <row r="1242" ht="15.75">
      <c r="C1242" s="23"/>
    </row>
    <row r="1243" ht="15.75">
      <c r="C1243" s="23"/>
    </row>
    <row r="1244" ht="15.75">
      <c r="C1244" s="23"/>
    </row>
    <row r="1245" ht="15.75">
      <c r="C1245" s="23"/>
    </row>
    <row r="1246" ht="15.75">
      <c r="C1246" s="23"/>
    </row>
    <row r="1247" ht="15.75">
      <c r="C1247" s="23"/>
    </row>
    <row r="1248" ht="15.75">
      <c r="C1248" s="23"/>
    </row>
    <row r="1249" ht="15.75">
      <c r="C1249" s="23"/>
    </row>
    <row r="1250" ht="15.75">
      <c r="C1250" s="23"/>
    </row>
    <row r="1251" ht="15.75">
      <c r="C1251" s="23"/>
    </row>
    <row r="1252" ht="15.75">
      <c r="C1252" s="23"/>
    </row>
    <row r="1253" ht="15.75">
      <c r="C1253" s="23"/>
    </row>
    <row r="1254" ht="15.75">
      <c r="C1254" s="23"/>
    </row>
    <row r="1255" ht="15.75">
      <c r="C1255" s="23"/>
    </row>
    <row r="1256" ht="15.75">
      <c r="C1256" s="23"/>
    </row>
    <row r="1257" ht="15.75">
      <c r="C1257" s="23"/>
    </row>
    <row r="1258" ht="15.75">
      <c r="C1258" s="23"/>
    </row>
    <row r="1259" ht="15.75">
      <c r="C1259" s="23"/>
    </row>
    <row r="1260" ht="15.75">
      <c r="C1260" s="23"/>
    </row>
    <row r="1261" ht="15.75">
      <c r="C1261" s="23"/>
    </row>
    <row r="1262" ht="15.75">
      <c r="C1262" s="23"/>
    </row>
    <row r="1263" ht="15.75">
      <c r="C1263" s="23"/>
    </row>
    <row r="1264" ht="15.75">
      <c r="C1264" s="23"/>
    </row>
    <row r="1265" ht="15.75">
      <c r="C1265" s="23"/>
    </row>
    <row r="1266" ht="15.75">
      <c r="C1266" s="23"/>
    </row>
    <row r="1267" ht="15.75">
      <c r="C1267" s="23"/>
    </row>
    <row r="1268" ht="15.75">
      <c r="C1268" s="23"/>
    </row>
    <row r="1269" ht="15.75">
      <c r="C1269" s="23"/>
    </row>
    <row r="1270" ht="15.75">
      <c r="C1270" s="23"/>
    </row>
    <row r="1271" ht="15.75">
      <c r="C1271" s="23"/>
    </row>
    <row r="1272" ht="15.75">
      <c r="C1272" s="23"/>
    </row>
    <row r="1273" ht="15.75">
      <c r="C1273" s="23"/>
    </row>
    <row r="1274" ht="15.75">
      <c r="C1274" s="23"/>
    </row>
    <row r="1275" ht="15.75">
      <c r="C1275" s="23"/>
    </row>
    <row r="1276" ht="15.75">
      <c r="C1276" s="23"/>
    </row>
    <row r="1277" ht="15.75">
      <c r="C1277" s="23"/>
    </row>
    <row r="1278" ht="15.75">
      <c r="C1278" s="23"/>
    </row>
    <row r="1279" ht="15.75">
      <c r="C1279" s="23"/>
    </row>
    <row r="1280" ht="15.75">
      <c r="C1280" s="23"/>
    </row>
    <row r="1281" ht="15.75">
      <c r="C1281" s="23"/>
    </row>
    <row r="1282" ht="15.75">
      <c r="C1282" s="23"/>
    </row>
    <row r="1283" ht="15.75">
      <c r="C1283" s="23"/>
    </row>
    <row r="1284" ht="15.75">
      <c r="C1284" s="23"/>
    </row>
    <row r="1285" ht="15.75">
      <c r="C1285" s="23"/>
    </row>
    <row r="1286" ht="15.75">
      <c r="C1286" s="23"/>
    </row>
    <row r="1287" ht="15.75">
      <c r="C1287" s="23"/>
    </row>
    <row r="1288" ht="15.75">
      <c r="C1288" s="23"/>
    </row>
    <row r="1289" ht="15.75">
      <c r="C1289" s="23"/>
    </row>
    <row r="1290" ht="15.75">
      <c r="C1290" s="23"/>
    </row>
    <row r="1291" ht="15.75">
      <c r="C1291" s="23"/>
    </row>
    <row r="1292" ht="15.75">
      <c r="C1292" s="23"/>
    </row>
    <row r="1293" ht="15.75">
      <c r="C1293" s="23"/>
    </row>
    <row r="1294" ht="15.75">
      <c r="C1294" s="23"/>
    </row>
    <row r="1295" ht="15.75">
      <c r="C1295" s="23"/>
    </row>
    <row r="1296" ht="15.75">
      <c r="C1296" s="23"/>
    </row>
    <row r="1297" ht="15.75">
      <c r="C1297" s="23"/>
    </row>
    <row r="1298" ht="15.75">
      <c r="C1298" s="23"/>
    </row>
    <row r="1299" ht="15.75">
      <c r="C1299" s="23"/>
    </row>
    <row r="1300" ht="15.75">
      <c r="C1300" s="23"/>
    </row>
    <row r="1301" ht="15.75">
      <c r="C1301" s="23"/>
    </row>
    <row r="1302" ht="15.75">
      <c r="C1302" s="23"/>
    </row>
    <row r="1303" ht="15.75">
      <c r="C1303" s="23"/>
    </row>
    <row r="1304" ht="15.75">
      <c r="C1304" s="23"/>
    </row>
    <row r="1305" ht="15.75">
      <c r="C1305" s="23"/>
    </row>
    <row r="1306" ht="15.75">
      <c r="C1306" s="23"/>
    </row>
    <row r="1307" ht="15.75">
      <c r="C1307" s="23"/>
    </row>
    <row r="1308" ht="15.75">
      <c r="C1308" s="23"/>
    </row>
    <row r="1309" ht="15.75">
      <c r="C1309" s="23"/>
    </row>
    <row r="1310" ht="15.75">
      <c r="C1310" s="23"/>
    </row>
    <row r="1311" ht="15.75">
      <c r="C1311" s="23"/>
    </row>
    <row r="1312" ht="15.75">
      <c r="C1312" s="23"/>
    </row>
    <row r="1313" ht="15.75">
      <c r="C1313" s="23"/>
    </row>
    <row r="1314" ht="15.75">
      <c r="C1314" s="23"/>
    </row>
    <row r="1315" ht="15.75">
      <c r="C1315" s="23"/>
    </row>
    <row r="1316" ht="15.75">
      <c r="C1316" s="23"/>
    </row>
    <row r="1317" ht="15.75">
      <c r="C1317" s="23"/>
    </row>
    <row r="1318" ht="15.75">
      <c r="C1318" s="23"/>
    </row>
    <row r="1319" ht="15.75">
      <c r="C1319" s="23"/>
    </row>
    <row r="1320" ht="15.75">
      <c r="C1320" s="23"/>
    </row>
    <row r="1321" ht="15.75">
      <c r="C1321" s="23"/>
    </row>
    <row r="1322" ht="15.75">
      <c r="C1322" s="23"/>
    </row>
    <row r="1323" ht="15.75">
      <c r="C1323" s="23"/>
    </row>
    <row r="1324" ht="15.75">
      <c r="C1324" s="23"/>
    </row>
    <row r="1325" ht="15.75">
      <c r="C1325" s="23"/>
    </row>
    <row r="1326" ht="15.75">
      <c r="C1326" s="23"/>
    </row>
    <row r="1327" ht="15.75">
      <c r="C1327" s="23"/>
    </row>
    <row r="1328" ht="15.75">
      <c r="C1328" s="23"/>
    </row>
    <row r="1329" ht="15.75">
      <c r="C1329" s="23"/>
    </row>
    <row r="1330" ht="15.75">
      <c r="C1330" s="23"/>
    </row>
    <row r="1331" ht="15.75">
      <c r="C1331" s="23"/>
    </row>
    <row r="1332" ht="15.75">
      <c r="C1332" s="23"/>
    </row>
    <row r="1333" ht="15.75">
      <c r="C1333" s="23"/>
    </row>
    <row r="1334" ht="15.75">
      <c r="C1334" s="23"/>
    </row>
    <row r="1335" ht="15.75">
      <c r="C1335" s="23"/>
    </row>
    <row r="1336" ht="15.75">
      <c r="C1336" s="23"/>
    </row>
    <row r="1337" ht="15.75">
      <c r="C1337" s="23"/>
    </row>
    <row r="1338" ht="15.75">
      <c r="C1338" s="23"/>
    </row>
    <row r="1339" ht="15.75">
      <c r="C1339" s="23"/>
    </row>
    <row r="1340" ht="15.75">
      <c r="C1340" s="23"/>
    </row>
    <row r="1341" ht="15.75">
      <c r="C1341" s="23"/>
    </row>
    <row r="1342" ht="15.75">
      <c r="C1342" s="23"/>
    </row>
    <row r="1343" ht="15.75">
      <c r="C1343" s="23"/>
    </row>
    <row r="1344" ht="15.75">
      <c r="C1344" s="23"/>
    </row>
    <row r="1345" ht="15.75">
      <c r="C1345" s="23"/>
    </row>
    <row r="1346" ht="15.75">
      <c r="C1346" s="23"/>
    </row>
    <row r="1347" ht="15.75">
      <c r="C1347" s="23"/>
    </row>
    <row r="1348" ht="15.75">
      <c r="C1348" s="23"/>
    </row>
    <row r="1349" ht="15.75">
      <c r="C1349" s="23"/>
    </row>
    <row r="1350" ht="15.75">
      <c r="C1350" s="23"/>
    </row>
    <row r="1351" ht="15.75">
      <c r="C1351" s="23"/>
    </row>
    <row r="1352" ht="15.75">
      <c r="C1352" s="23"/>
    </row>
    <row r="1353" ht="15.75">
      <c r="C1353" s="23"/>
    </row>
    <row r="1354" ht="15.75">
      <c r="C1354" s="23"/>
    </row>
    <row r="1355" ht="15.75">
      <c r="C1355" s="23"/>
    </row>
    <row r="1356" ht="15.75">
      <c r="C1356" s="23"/>
    </row>
    <row r="1357" ht="15.75">
      <c r="C1357" s="23"/>
    </row>
    <row r="1358" ht="15.75">
      <c r="C1358" s="23"/>
    </row>
    <row r="1359" ht="15.75">
      <c r="C1359" s="23"/>
    </row>
    <row r="1360" ht="15.75">
      <c r="C1360" s="23"/>
    </row>
    <row r="1361" ht="15.75">
      <c r="C1361" s="23"/>
    </row>
    <row r="1362" ht="15.75">
      <c r="C1362" s="23"/>
    </row>
    <row r="1363" ht="15.75">
      <c r="C1363" s="23"/>
    </row>
    <row r="1364" ht="15.75">
      <c r="C1364" s="23"/>
    </row>
    <row r="1365" ht="15.75">
      <c r="C1365" s="23"/>
    </row>
    <row r="1366" ht="15.75">
      <c r="C1366" s="23"/>
    </row>
    <row r="1367" ht="15.75">
      <c r="C1367" s="23"/>
    </row>
    <row r="1368" ht="15.75">
      <c r="C1368" s="23"/>
    </row>
    <row r="1369" ht="15.75">
      <c r="C1369" s="23"/>
    </row>
    <row r="1370" ht="15.75">
      <c r="C1370" s="23"/>
    </row>
    <row r="1371" ht="15.75">
      <c r="C1371" s="23"/>
    </row>
    <row r="1372" ht="15.75">
      <c r="C1372" s="23"/>
    </row>
    <row r="1373" ht="15.75">
      <c r="C1373" s="23"/>
    </row>
    <row r="1374" ht="15.75">
      <c r="C1374" s="23"/>
    </row>
    <row r="1375" ht="15.75">
      <c r="C1375" s="23"/>
    </row>
    <row r="1376" ht="15.75">
      <c r="C1376" s="23"/>
    </row>
    <row r="1377" ht="15.75">
      <c r="C1377" s="23"/>
    </row>
    <row r="1378" ht="15.75">
      <c r="C1378" s="23"/>
    </row>
    <row r="1379" ht="15.75">
      <c r="C1379" s="23"/>
    </row>
    <row r="1380" ht="15.75">
      <c r="C1380" s="23"/>
    </row>
    <row r="1381" ht="15.75">
      <c r="C1381" s="23"/>
    </row>
    <row r="1382" ht="15.75">
      <c r="C1382" s="23"/>
    </row>
    <row r="1383" ht="15.75">
      <c r="C1383" s="23"/>
    </row>
    <row r="1384" ht="15.75">
      <c r="C1384" s="23"/>
    </row>
    <row r="1385" ht="15.75">
      <c r="C1385" s="23"/>
    </row>
    <row r="1386" ht="15.75">
      <c r="C1386" s="23"/>
    </row>
    <row r="1387" ht="15.75">
      <c r="C1387" s="23"/>
    </row>
    <row r="1388" ht="15.75">
      <c r="C1388" s="23"/>
    </row>
    <row r="1389" ht="15.75">
      <c r="C1389" s="23"/>
    </row>
    <row r="1390" ht="15.75">
      <c r="C1390" s="23"/>
    </row>
    <row r="1391" ht="15.75">
      <c r="C1391" s="23"/>
    </row>
    <row r="1392" ht="15.75">
      <c r="C1392" s="23"/>
    </row>
    <row r="1393" ht="15.75">
      <c r="C1393" s="23"/>
    </row>
    <row r="1394" ht="15.75">
      <c r="C1394" s="23"/>
    </row>
    <row r="1395" ht="15.75">
      <c r="C1395" s="23"/>
    </row>
    <row r="1396" ht="15.75">
      <c r="C1396" s="23"/>
    </row>
    <row r="1397" ht="15.75">
      <c r="C1397" s="23"/>
    </row>
    <row r="1398" ht="15.75">
      <c r="C1398" s="23"/>
    </row>
    <row r="1399" ht="15.75">
      <c r="C1399" s="23"/>
    </row>
    <row r="1400" ht="15.75">
      <c r="C1400" s="23"/>
    </row>
    <row r="1401" ht="15.75">
      <c r="C1401" s="23"/>
    </row>
    <row r="1402" ht="15.75">
      <c r="C1402" s="23"/>
    </row>
    <row r="1403" ht="15.75">
      <c r="C1403" s="23"/>
    </row>
    <row r="1404" ht="15.75">
      <c r="C1404" s="23"/>
    </row>
    <row r="1405" ht="15.75">
      <c r="C1405" s="23"/>
    </row>
    <row r="1406" ht="15.75">
      <c r="C1406" s="23"/>
    </row>
    <row r="1407" ht="15.75">
      <c r="C1407" s="23"/>
    </row>
    <row r="1408" ht="15.75">
      <c r="C1408" s="23"/>
    </row>
    <row r="1409" ht="15.75">
      <c r="C1409" s="23"/>
    </row>
    <row r="1410" ht="15.75">
      <c r="C1410" s="23"/>
    </row>
    <row r="1411" ht="15.75">
      <c r="C1411" s="23"/>
    </row>
    <row r="1412" ht="15.75">
      <c r="C1412" s="23"/>
    </row>
    <row r="1413" ht="15.75">
      <c r="C1413" s="23"/>
    </row>
    <row r="1414" ht="15.75">
      <c r="C1414" s="23"/>
    </row>
    <row r="1415" ht="15.75">
      <c r="C1415" s="23"/>
    </row>
    <row r="1416" ht="15.75">
      <c r="C1416" s="23"/>
    </row>
    <row r="1417" ht="15.75">
      <c r="C1417" s="23"/>
    </row>
    <row r="1418" ht="15.75">
      <c r="C1418" s="23"/>
    </row>
    <row r="1419" ht="15.75">
      <c r="C1419" s="23"/>
    </row>
    <row r="1420" ht="15.75">
      <c r="C1420" s="23"/>
    </row>
    <row r="1421" ht="15.75">
      <c r="C1421" s="23"/>
    </row>
    <row r="1422" ht="15.75">
      <c r="C1422" s="23"/>
    </row>
    <row r="1423" ht="15.75">
      <c r="C1423" s="23"/>
    </row>
    <row r="1424" ht="15.75">
      <c r="C1424" s="23"/>
    </row>
    <row r="1425" ht="15.75">
      <c r="C1425" s="23"/>
    </row>
    <row r="1426" ht="15.75">
      <c r="C1426" s="23"/>
    </row>
    <row r="1427" ht="15.75">
      <c r="C1427" s="23"/>
    </row>
    <row r="1428" ht="15.75">
      <c r="C1428" s="23"/>
    </row>
    <row r="1429" ht="15.75">
      <c r="C1429" s="23"/>
    </row>
    <row r="1430" ht="15.75">
      <c r="C1430" s="23"/>
    </row>
    <row r="1431" ht="15.75">
      <c r="C1431" s="23"/>
    </row>
    <row r="1432" ht="15.75">
      <c r="C1432" s="23"/>
    </row>
    <row r="1433" ht="15.75">
      <c r="C1433" s="23"/>
    </row>
    <row r="1434" ht="15.75">
      <c r="C1434" s="23"/>
    </row>
    <row r="1435" ht="15.75">
      <c r="C1435" s="23"/>
    </row>
    <row r="1436" ht="15.75">
      <c r="C1436" s="23"/>
    </row>
    <row r="1437" ht="15.75">
      <c r="C1437" s="23"/>
    </row>
    <row r="1438" ht="15.75">
      <c r="C1438" s="23"/>
    </row>
    <row r="1439" ht="15.75">
      <c r="C1439" s="23"/>
    </row>
    <row r="1440" ht="15.75">
      <c r="C1440" s="23"/>
    </row>
    <row r="1441" ht="15.75">
      <c r="C1441" s="23"/>
    </row>
    <row r="1442" ht="15.75">
      <c r="C1442" s="23"/>
    </row>
    <row r="1443" ht="15.75">
      <c r="C1443" s="23"/>
    </row>
    <row r="1444" ht="15.75">
      <c r="C1444" s="23"/>
    </row>
    <row r="1445" ht="15.75">
      <c r="C1445" s="23"/>
    </row>
    <row r="1446" ht="15.75">
      <c r="C1446" s="23"/>
    </row>
    <row r="1447" ht="15.75">
      <c r="C1447" s="23"/>
    </row>
    <row r="1448" ht="15.75">
      <c r="C1448" s="23"/>
    </row>
    <row r="1449" ht="15.75">
      <c r="C1449" s="23"/>
    </row>
    <row r="1450" ht="15.75">
      <c r="C1450" s="23"/>
    </row>
    <row r="1451" ht="15.75">
      <c r="C1451" s="23"/>
    </row>
    <row r="1452" ht="15.75">
      <c r="C1452" s="23"/>
    </row>
    <row r="1453" ht="15.75">
      <c r="C1453" s="23"/>
    </row>
    <row r="1454" ht="15.75">
      <c r="C1454" s="23"/>
    </row>
    <row r="1455" ht="15.75">
      <c r="C1455" s="23"/>
    </row>
    <row r="1456" ht="15.75">
      <c r="C1456" s="23"/>
    </row>
    <row r="1457" ht="15.75">
      <c r="C1457" s="23"/>
    </row>
    <row r="1458" ht="15.75">
      <c r="C1458" s="23"/>
    </row>
    <row r="1459" ht="15.75">
      <c r="C1459" s="23"/>
    </row>
    <row r="1460" ht="15.75">
      <c r="C1460" s="23"/>
    </row>
    <row r="1461" ht="15.75">
      <c r="C1461" s="23"/>
    </row>
    <row r="1462" ht="15.75">
      <c r="C1462" s="23"/>
    </row>
    <row r="1463" ht="15.75">
      <c r="C1463" s="23"/>
    </row>
    <row r="1464" ht="15.75">
      <c r="C1464" s="23"/>
    </row>
    <row r="1465" ht="15.75">
      <c r="C1465" s="23"/>
    </row>
    <row r="1466" ht="15.75">
      <c r="C1466" s="23"/>
    </row>
    <row r="1467" ht="15.75">
      <c r="C1467" s="23"/>
    </row>
    <row r="1468" ht="15.75">
      <c r="C1468" s="23"/>
    </row>
    <row r="1469" ht="15.75">
      <c r="C1469" s="23"/>
    </row>
    <row r="1470" ht="15.75">
      <c r="C1470" s="23"/>
    </row>
    <row r="1471" ht="15.75">
      <c r="C1471" s="23"/>
    </row>
    <row r="1472" ht="15.75">
      <c r="C1472" s="23"/>
    </row>
    <row r="1473" ht="15.75">
      <c r="C1473" s="23"/>
    </row>
    <row r="1474" ht="15.75">
      <c r="C1474" s="23"/>
    </row>
    <row r="1475" ht="15.75">
      <c r="C1475" s="23"/>
    </row>
    <row r="1476" ht="15.75">
      <c r="C1476" s="23"/>
    </row>
    <row r="1477" ht="15.75">
      <c r="C1477" s="23"/>
    </row>
    <row r="1478" ht="15.75">
      <c r="C1478" s="23"/>
    </row>
    <row r="1479" ht="15.75">
      <c r="C1479" s="23"/>
    </row>
    <row r="1480" ht="15.75">
      <c r="C1480" s="23"/>
    </row>
    <row r="1481" ht="15.75">
      <c r="C1481" s="23"/>
    </row>
    <row r="1482" ht="15.75">
      <c r="C1482" s="23"/>
    </row>
    <row r="1483" ht="15.75">
      <c r="C1483" s="23"/>
    </row>
    <row r="1484" ht="15.75">
      <c r="C1484" s="23"/>
    </row>
    <row r="1485" ht="15.75">
      <c r="C1485" s="23"/>
    </row>
    <row r="1486" ht="15.75">
      <c r="C1486" s="23"/>
    </row>
    <row r="1487" ht="15.75">
      <c r="C1487" s="23"/>
    </row>
    <row r="1488" ht="15.75">
      <c r="C1488" s="23"/>
    </row>
    <row r="1489" ht="15.75">
      <c r="C1489" s="23"/>
    </row>
    <row r="1490" ht="15.75">
      <c r="C1490" s="23"/>
    </row>
    <row r="1491" ht="15.75">
      <c r="C1491" s="23"/>
    </row>
    <row r="1492" ht="15.75">
      <c r="C1492" s="23"/>
    </row>
    <row r="1493" ht="15.75">
      <c r="C1493" s="23"/>
    </row>
    <row r="1494" ht="15.75">
      <c r="C1494" s="23"/>
    </row>
    <row r="1495" ht="15.75">
      <c r="C1495" s="23"/>
    </row>
    <row r="1496" ht="15.75">
      <c r="C1496" s="23"/>
    </row>
    <row r="1497" ht="15.75">
      <c r="C1497" s="23"/>
    </row>
    <row r="1498" ht="15.75">
      <c r="C1498" s="23"/>
    </row>
    <row r="1499" ht="15.75">
      <c r="C1499" s="23"/>
    </row>
    <row r="1500" ht="15.75">
      <c r="C1500" s="23"/>
    </row>
    <row r="1501" ht="15.75">
      <c r="C1501" s="23"/>
    </row>
    <row r="1502" ht="15.75">
      <c r="C1502" s="23"/>
    </row>
    <row r="1503" ht="15.75">
      <c r="C1503" s="23"/>
    </row>
    <row r="1504" ht="15.75">
      <c r="C1504" s="23"/>
    </row>
    <row r="1505" ht="15.75">
      <c r="C1505" s="23"/>
    </row>
    <row r="1506" ht="15.75">
      <c r="C1506" s="23"/>
    </row>
    <row r="1507" ht="15.75">
      <c r="C1507" s="23"/>
    </row>
    <row r="1508" ht="15.75">
      <c r="C1508" s="23"/>
    </row>
    <row r="1509" ht="15.75">
      <c r="C1509" s="23"/>
    </row>
    <row r="1510" ht="15.75">
      <c r="C1510" s="23"/>
    </row>
    <row r="1511" ht="15.75">
      <c r="C1511" s="23"/>
    </row>
    <row r="1512" ht="15.75">
      <c r="C1512" s="23"/>
    </row>
    <row r="1513" ht="15.75">
      <c r="C1513" s="23"/>
    </row>
    <row r="1514" ht="15.75">
      <c r="C1514" s="23"/>
    </row>
    <row r="1515" ht="15.75">
      <c r="C1515" s="23"/>
    </row>
    <row r="1516" ht="15.75">
      <c r="C1516" s="23"/>
    </row>
    <row r="1517" ht="15.75">
      <c r="C1517" s="23"/>
    </row>
    <row r="1518" ht="15.75">
      <c r="C1518" s="23"/>
    </row>
    <row r="1519" ht="15.75">
      <c r="C1519" s="23"/>
    </row>
    <row r="1520" ht="15.75">
      <c r="C1520" s="23"/>
    </row>
    <row r="1521" ht="15.75">
      <c r="C1521" s="23"/>
    </row>
    <row r="1522" ht="15.75">
      <c r="C1522" s="23"/>
    </row>
    <row r="1523" ht="15.75">
      <c r="C1523" s="23"/>
    </row>
    <row r="1524" ht="15.75">
      <c r="C1524" s="23"/>
    </row>
    <row r="1525" ht="15.75">
      <c r="C1525" s="23"/>
    </row>
    <row r="1526" ht="15.75">
      <c r="C1526" s="23"/>
    </row>
    <row r="1527" ht="15.75">
      <c r="C1527" s="23"/>
    </row>
    <row r="1528" ht="15.75">
      <c r="C1528" s="23"/>
    </row>
    <row r="1529" ht="15.75">
      <c r="C1529" s="23"/>
    </row>
    <row r="1530" ht="15.75">
      <c r="C1530" s="23"/>
    </row>
    <row r="1531" ht="15.75">
      <c r="C1531" s="23"/>
    </row>
    <row r="1532" ht="15.75">
      <c r="C1532" s="23"/>
    </row>
    <row r="1533" ht="15.75">
      <c r="C1533" s="23"/>
    </row>
    <row r="1534" ht="15.75">
      <c r="C1534" s="23"/>
    </row>
    <row r="1535" ht="15.75">
      <c r="C1535" s="23"/>
    </row>
    <row r="1536" ht="15.75">
      <c r="C1536" s="23"/>
    </row>
    <row r="1537" ht="15.75">
      <c r="C1537" s="23"/>
    </row>
    <row r="1538" ht="15.75">
      <c r="C1538" s="23"/>
    </row>
    <row r="1539" ht="15.75">
      <c r="C1539" s="23"/>
    </row>
    <row r="1540" ht="15.75">
      <c r="C1540" s="23"/>
    </row>
    <row r="1541" ht="15.75">
      <c r="C1541" s="23"/>
    </row>
    <row r="1542" ht="15.75">
      <c r="C1542" s="23"/>
    </row>
    <row r="1543" ht="15.75">
      <c r="C1543" s="23"/>
    </row>
    <row r="1544" ht="15.75">
      <c r="C1544" s="23"/>
    </row>
    <row r="1545" ht="15.75">
      <c r="C1545" s="23"/>
    </row>
    <row r="1546" ht="15.75">
      <c r="C1546" s="23"/>
    </row>
    <row r="1547" ht="15.75">
      <c r="C1547" s="23"/>
    </row>
    <row r="1548" ht="15.75">
      <c r="C1548" s="23"/>
    </row>
    <row r="1549" ht="15.75">
      <c r="C1549" s="23"/>
    </row>
    <row r="1550" ht="15.75">
      <c r="C1550" s="23"/>
    </row>
    <row r="1551" ht="15.75">
      <c r="C1551" s="23"/>
    </row>
    <row r="1552" ht="15.75">
      <c r="C1552" s="23"/>
    </row>
    <row r="1553" ht="15.75">
      <c r="C1553" s="23"/>
    </row>
    <row r="1554" ht="15.75">
      <c r="C1554" s="23"/>
    </row>
    <row r="1555" ht="15.75">
      <c r="C1555" s="23"/>
    </row>
    <row r="1556" ht="15.75">
      <c r="C1556" s="23"/>
    </row>
    <row r="1557" ht="15.75">
      <c r="C1557" s="23"/>
    </row>
    <row r="1558" ht="15.75">
      <c r="C1558" s="23"/>
    </row>
    <row r="1559" ht="15.75">
      <c r="C1559" s="23"/>
    </row>
    <row r="1560" ht="15.75">
      <c r="C1560" s="23"/>
    </row>
    <row r="1561" ht="15.75">
      <c r="C1561" s="23"/>
    </row>
    <row r="1562" ht="15.75">
      <c r="C1562" s="23"/>
    </row>
    <row r="1563" ht="15.75">
      <c r="C1563" s="23"/>
    </row>
    <row r="1564" ht="15.75">
      <c r="C1564" s="23"/>
    </row>
    <row r="1565" ht="15.75">
      <c r="C1565" s="23"/>
    </row>
    <row r="1566" ht="15.75">
      <c r="C1566" s="23"/>
    </row>
    <row r="1567" ht="15.75">
      <c r="C1567" s="23"/>
    </row>
    <row r="1568" ht="15.75">
      <c r="C1568" s="23"/>
    </row>
    <row r="1569" ht="15.75">
      <c r="C1569" s="23"/>
    </row>
    <row r="1570" ht="15.75">
      <c r="C1570" s="23"/>
    </row>
    <row r="1571" ht="15.75">
      <c r="C1571" s="23"/>
    </row>
    <row r="1572" ht="15.75">
      <c r="C1572" s="23"/>
    </row>
    <row r="1573" ht="15.75">
      <c r="C1573" s="23"/>
    </row>
    <row r="1574" ht="15.75">
      <c r="C1574" s="23"/>
    </row>
    <row r="1575" ht="15.75">
      <c r="C1575" s="23"/>
    </row>
    <row r="1576" ht="15.75">
      <c r="C1576" s="23"/>
    </row>
    <row r="1577" ht="15.75">
      <c r="C1577" s="23"/>
    </row>
    <row r="1578" ht="15.75">
      <c r="C1578" s="23"/>
    </row>
    <row r="1579" ht="15.75">
      <c r="C1579" s="23"/>
    </row>
    <row r="1580" ht="15.75">
      <c r="C1580" s="23"/>
    </row>
    <row r="1581" ht="15.75">
      <c r="C1581" s="23"/>
    </row>
    <row r="1582" ht="15.75">
      <c r="C1582" s="23"/>
    </row>
    <row r="1583" ht="15.75">
      <c r="C1583" s="23"/>
    </row>
    <row r="1584" ht="15.75">
      <c r="C1584" s="23"/>
    </row>
    <row r="1585" ht="15.75">
      <c r="C1585" s="23"/>
    </row>
    <row r="1586" ht="15.75">
      <c r="C1586" s="23"/>
    </row>
    <row r="1587" ht="15.75">
      <c r="C1587" s="23"/>
    </row>
    <row r="1588" ht="15.75">
      <c r="C1588" s="23"/>
    </row>
    <row r="1589" ht="15.75">
      <c r="C1589" s="23"/>
    </row>
    <row r="1590" ht="15.75">
      <c r="C1590" s="23"/>
    </row>
    <row r="1591" ht="15.75">
      <c r="C1591" s="23"/>
    </row>
    <row r="1592" ht="15.75">
      <c r="C1592" s="23"/>
    </row>
    <row r="1593" ht="15.75">
      <c r="C1593" s="23"/>
    </row>
    <row r="1594" ht="15.75">
      <c r="C1594" s="23"/>
    </row>
    <row r="1595" ht="15.75">
      <c r="C1595" s="23"/>
    </row>
    <row r="1596" ht="15.75">
      <c r="C1596" s="23"/>
    </row>
    <row r="1597" ht="15.75">
      <c r="C1597" s="23"/>
    </row>
    <row r="1598" ht="15.75">
      <c r="C1598" s="23"/>
    </row>
    <row r="1599" ht="15.75">
      <c r="C1599" s="23"/>
    </row>
    <row r="1600" ht="15.75">
      <c r="C1600" s="23"/>
    </row>
    <row r="1601" ht="15.75">
      <c r="C1601" s="23"/>
    </row>
    <row r="1602" ht="15.75">
      <c r="C1602" s="23"/>
    </row>
    <row r="1603" ht="15.75">
      <c r="C1603" s="23"/>
    </row>
    <row r="1604" ht="15.75">
      <c r="C1604" s="23"/>
    </row>
    <row r="1605" ht="15.75">
      <c r="C1605" s="23"/>
    </row>
    <row r="1606" ht="15.75">
      <c r="C1606" s="23"/>
    </row>
    <row r="1607" ht="15.75">
      <c r="C1607" s="23"/>
    </row>
    <row r="1608" ht="15.75">
      <c r="C1608" s="23"/>
    </row>
    <row r="1609" ht="15.75">
      <c r="C1609" s="23"/>
    </row>
    <row r="1610" ht="15.75">
      <c r="C1610" s="23"/>
    </row>
    <row r="1611" ht="15.75">
      <c r="C1611" s="23"/>
    </row>
    <row r="1612" ht="15.75">
      <c r="C1612" s="23"/>
    </row>
    <row r="1613" ht="15.75">
      <c r="C1613" s="23"/>
    </row>
    <row r="1614" ht="15.75">
      <c r="C1614" s="23"/>
    </row>
    <row r="1615" ht="15.75">
      <c r="C1615" s="23"/>
    </row>
    <row r="1616" ht="15.75">
      <c r="C1616" s="23"/>
    </row>
    <row r="1617" ht="15.75">
      <c r="C1617" s="23"/>
    </row>
    <row r="1618" ht="15.75">
      <c r="C1618" s="23"/>
    </row>
    <row r="1619" ht="15.75">
      <c r="C1619" s="23"/>
    </row>
    <row r="1620" ht="15.75">
      <c r="C1620" s="23"/>
    </row>
    <row r="1621" ht="15.75">
      <c r="C1621" s="23"/>
    </row>
    <row r="1622" ht="15.75">
      <c r="C1622" s="23"/>
    </row>
    <row r="1623" ht="15.75">
      <c r="C1623" s="23"/>
    </row>
    <row r="1624" ht="15.75">
      <c r="C1624" s="23"/>
    </row>
    <row r="1625" ht="15.75">
      <c r="C1625" s="23"/>
    </row>
    <row r="1626" ht="15.75">
      <c r="C1626" s="23"/>
    </row>
    <row r="1627" ht="15.75">
      <c r="C1627" s="23"/>
    </row>
    <row r="1628" ht="15.75">
      <c r="C1628" s="23"/>
    </row>
    <row r="1629" ht="15.75">
      <c r="C1629" s="23"/>
    </row>
    <row r="1630" ht="15.75">
      <c r="C1630" s="23"/>
    </row>
    <row r="1631" ht="15.75">
      <c r="C1631" s="23"/>
    </row>
    <row r="1632" ht="15.75">
      <c r="C1632" s="23"/>
    </row>
    <row r="1633" ht="15.75">
      <c r="C1633" s="23"/>
    </row>
    <row r="1634" ht="15.75">
      <c r="C1634" s="23"/>
    </row>
    <row r="1635" ht="15.75">
      <c r="C1635" s="23"/>
    </row>
    <row r="1636" ht="15.75">
      <c r="C1636" s="23"/>
    </row>
    <row r="1637" ht="15.75">
      <c r="C1637" s="23"/>
    </row>
    <row r="1638" ht="15.75">
      <c r="C1638" s="23"/>
    </row>
    <row r="1639" ht="15.75">
      <c r="C1639" s="23"/>
    </row>
    <row r="1640" ht="15.75">
      <c r="C1640" s="23"/>
    </row>
    <row r="1641" ht="15.75">
      <c r="C1641" s="23"/>
    </row>
    <row r="1642" ht="15.75">
      <c r="C1642" s="23"/>
    </row>
    <row r="1643" ht="15.75">
      <c r="C1643" s="23"/>
    </row>
    <row r="1644" ht="15.75">
      <c r="C1644" s="23"/>
    </row>
    <row r="1645" ht="15.75">
      <c r="C1645" s="23"/>
    </row>
    <row r="1646" ht="15.75">
      <c r="C1646" s="23"/>
    </row>
    <row r="1647" ht="15.75">
      <c r="C1647" s="23"/>
    </row>
    <row r="1648" ht="15.75">
      <c r="C1648" s="23"/>
    </row>
    <row r="1649" ht="15.75">
      <c r="C1649" s="23"/>
    </row>
    <row r="1650" ht="15.75">
      <c r="C1650" s="23"/>
    </row>
    <row r="1651" ht="15.75">
      <c r="C1651" s="23"/>
    </row>
    <row r="1652" ht="15.75">
      <c r="C1652" s="23"/>
    </row>
    <row r="1653" ht="15.75">
      <c r="C1653" s="23"/>
    </row>
    <row r="1654" ht="15.75">
      <c r="C1654" s="23"/>
    </row>
    <row r="1655" ht="15.75">
      <c r="C1655" s="23"/>
    </row>
    <row r="1656" ht="15.75">
      <c r="C1656" s="23"/>
    </row>
    <row r="1657" ht="15.75">
      <c r="C1657" s="23"/>
    </row>
    <row r="1658" ht="15.75">
      <c r="C1658" s="23"/>
    </row>
    <row r="1659" ht="15.75">
      <c r="C1659" s="23"/>
    </row>
    <row r="1660" ht="15.75">
      <c r="C1660" s="23"/>
    </row>
    <row r="1661" ht="15.75">
      <c r="C1661" s="23"/>
    </row>
    <row r="1662" ht="15.75">
      <c r="C1662" s="23"/>
    </row>
    <row r="1663" ht="15.75">
      <c r="C1663" s="23"/>
    </row>
    <row r="1664" ht="15.75">
      <c r="C1664" s="23"/>
    </row>
    <row r="1665" ht="15.75">
      <c r="C1665" s="23"/>
    </row>
    <row r="1666" ht="15.75">
      <c r="C1666" s="23"/>
    </row>
    <row r="1667" ht="15.75">
      <c r="C1667" s="23"/>
    </row>
    <row r="1668" ht="15.75">
      <c r="C1668" s="23"/>
    </row>
    <row r="1669" ht="15.75">
      <c r="C1669" s="23"/>
    </row>
    <row r="1670" ht="15.75">
      <c r="C1670" s="23"/>
    </row>
    <row r="1671" ht="15.75">
      <c r="C1671" s="23"/>
    </row>
    <row r="1672" ht="15.75">
      <c r="C1672" s="23"/>
    </row>
    <row r="1673" ht="15.75">
      <c r="C1673" s="23"/>
    </row>
    <row r="1674" ht="15.75">
      <c r="C1674" s="23"/>
    </row>
    <row r="1675" ht="15.75">
      <c r="C1675" s="23"/>
    </row>
    <row r="1676" ht="15.75">
      <c r="C1676" s="23"/>
    </row>
    <row r="1677" ht="15.75">
      <c r="C1677" s="23"/>
    </row>
    <row r="1678" ht="15.75">
      <c r="C1678" s="23"/>
    </row>
    <row r="1679" ht="15.75">
      <c r="C1679" s="23"/>
    </row>
    <row r="1680" ht="15.75">
      <c r="C1680" s="23"/>
    </row>
    <row r="1681" ht="15.75">
      <c r="C1681" s="23"/>
    </row>
    <row r="1682" ht="15.75">
      <c r="C1682" s="23"/>
    </row>
    <row r="1683" ht="15.75">
      <c r="C1683" s="23"/>
    </row>
    <row r="1684" ht="15.75">
      <c r="C1684" s="23"/>
    </row>
    <row r="1685" ht="15.75">
      <c r="C1685" s="23"/>
    </row>
    <row r="1686" ht="15.75">
      <c r="C1686" s="23"/>
    </row>
    <row r="1687" ht="15.75">
      <c r="C1687" s="23"/>
    </row>
    <row r="1688" ht="15.75">
      <c r="C1688" s="23"/>
    </row>
    <row r="1689" ht="15.75">
      <c r="C1689" s="23"/>
    </row>
    <row r="1690" ht="15.75">
      <c r="C1690" s="23"/>
    </row>
    <row r="1691" ht="15.75">
      <c r="C1691" s="23"/>
    </row>
    <row r="1692" ht="15.75">
      <c r="C1692" s="23"/>
    </row>
    <row r="1693" ht="15.75">
      <c r="C1693" s="23"/>
    </row>
    <row r="1694" ht="15.75">
      <c r="C1694" s="23"/>
    </row>
    <row r="1695" ht="15.75">
      <c r="C1695" s="23"/>
    </row>
    <row r="1696" ht="15.75">
      <c r="C1696" s="23"/>
    </row>
    <row r="1697" ht="15.75">
      <c r="C1697" s="23"/>
    </row>
    <row r="1698" ht="15.75">
      <c r="C1698" s="23"/>
    </row>
    <row r="1699" ht="15.75">
      <c r="C1699" s="23"/>
    </row>
    <row r="1700" ht="15.75">
      <c r="C1700" s="23"/>
    </row>
    <row r="1701" ht="15.75">
      <c r="C1701" s="23"/>
    </row>
    <row r="1702" ht="15.75">
      <c r="C1702" s="23"/>
    </row>
    <row r="1703" ht="15.75">
      <c r="C1703" s="23"/>
    </row>
    <row r="1704" ht="15.75">
      <c r="C1704" s="23"/>
    </row>
    <row r="1705" ht="15.75">
      <c r="C1705" s="23"/>
    </row>
    <row r="1706" ht="15.75">
      <c r="C1706" s="23"/>
    </row>
    <row r="1707" ht="15.75">
      <c r="C1707" s="23"/>
    </row>
    <row r="1708" ht="15.75">
      <c r="C1708" s="23"/>
    </row>
    <row r="1709" ht="15.75">
      <c r="C1709" s="23"/>
    </row>
    <row r="1710" ht="15.75">
      <c r="C1710" s="23"/>
    </row>
    <row r="1711" ht="15.75">
      <c r="C1711" s="23"/>
    </row>
    <row r="1712" ht="15.75">
      <c r="C1712" s="23"/>
    </row>
    <row r="1713" ht="15.75">
      <c r="C1713" s="23"/>
    </row>
    <row r="1714" ht="15.75">
      <c r="C1714" s="23"/>
    </row>
    <row r="1715" ht="15.75">
      <c r="C1715" s="23"/>
    </row>
    <row r="1716" ht="15.75">
      <c r="C1716" s="23"/>
    </row>
    <row r="1717" ht="15.75">
      <c r="C1717" s="23"/>
    </row>
    <row r="1718" ht="15.75">
      <c r="C1718" s="23"/>
    </row>
    <row r="1719" ht="15.75">
      <c r="C1719" s="23"/>
    </row>
    <row r="1720" ht="15.75">
      <c r="C1720" s="23"/>
    </row>
    <row r="1721" ht="15.75">
      <c r="C1721" s="23"/>
    </row>
    <row r="1722" ht="15.75">
      <c r="C1722" s="23"/>
    </row>
    <row r="1723" ht="15.75">
      <c r="C1723" s="23"/>
    </row>
    <row r="1724" ht="15.75">
      <c r="C1724" s="23"/>
    </row>
    <row r="1725" ht="15.75">
      <c r="C1725" s="23"/>
    </row>
    <row r="1726" ht="15.75">
      <c r="C1726" s="23"/>
    </row>
    <row r="1727" ht="15.75">
      <c r="C1727" s="23"/>
    </row>
    <row r="1728" ht="15.75">
      <c r="C1728" s="23"/>
    </row>
    <row r="1729" ht="15.75">
      <c r="C1729" s="23"/>
    </row>
    <row r="1730" ht="15.75">
      <c r="C1730" s="23"/>
    </row>
    <row r="1731" ht="15.75">
      <c r="C1731" s="23"/>
    </row>
    <row r="1732" ht="15.75">
      <c r="C1732" s="23"/>
    </row>
    <row r="1733" ht="15.75">
      <c r="C1733" s="23"/>
    </row>
    <row r="1734" ht="15.75">
      <c r="C1734" s="23"/>
    </row>
    <row r="1735" ht="15.75">
      <c r="C1735" s="23"/>
    </row>
    <row r="1736" ht="15.75">
      <c r="C1736" s="23"/>
    </row>
    <row r="1737" ht="15.75">
      <c r="C1737" s="23"/>
    </row>
    <row r="1738" ht="15.75">
      <c r="C1738" s="23"/>
    </row>
    <row r="1739" ht="15.75">
      <c r="C1739" s="23"/>
    </row>
    <row r="1740" ht="15.75">
      <c r="C1740" s="23"/>
    </row>
    <row r="1741" ht="15.75">
      <c r="C1741" s="23"/>
    </row>
    <row r="1742" ht="15.75">
      <c r="C1742" s="23"/>
    </row>
    <row r="1743" ht="15.75">
      <c r="C1743" s="23"/>
    </row>
    <row r="1744" ht="15.75">
      <c r="C1744" s="23"/>
    </row>
    <row r="1745" ht="15.75">
      <c r="C1745" s="23"/>
    </row>
    <row r="1746" ht="15.75">
      <c r="C1746" s="23"/>
    </row>
    <row r="1747" ht="15.75">
      <c r="C1747" s="23"/>
    </row>
    <row r="1748" ht="15.75">
      <c r="C1748" s="23"/>
    </row>
    <row r="1749" ht="15.75">
      <c r="C1749" s="23"/>
    </row>
    <row r="1750" ht="15.75">
      <c r="C1750" s="23"/>
    </row>
    <row r="1751" ht="15.75">
      <c r="C1751" s="23"/>
    </row>
    <row r="1752" ht="15.75">
      <c r="C1752" s="23"/>
    </row>
    <row r="1753" ht="15.75">
      <c r="C1753" s="23"/>
    </row>
    <row r="1754" ht="15.75">
      <c r="C1754" s="23"/>
    </row>
    <row r="1755" ht="15.75">
      <c r="C1755" s="23"/>
    </row>
    <row r="1756" ht="15.75">
      <c r="C1756" s="23"/>
    </row>
    <row r="1757" ht="15.75">
      <c r="C1757" s="23"/>
    </row>
    <row r="1758" ht="15.75">
      <c r="C1758" s="23"/>
    </row>
    <row r="1759" ht="15.75">
      <c r="C1759" s="23"/>
    </row>
    <row r="1760" ht="15.75">
      <c r="C1760" s="23"/>
    </row>
    <row r="1761" ht="15.75">
      <c r="C1761" s="23"/>
    </row>
    <row r="1762" ht="15.75">
      <c r="C1762" s="23"/>
    </row>
    <row r="1763" ht="15.75">
      <c r="C1763" s="23"/>
    </row>
    <row r="1764" ht="15.75">
      <c r="C1764" s="23"/>
    </row>
    <row r="1765" ht="15.75">
      <c r="C1765" s="23"/>
    </row>
    <row r="1766" ht="15.75">
      <c r="C1766" s="23"/>
    </row>
    <row r="1767" ht="15.75">
      <c r="C1767" s="23"/>
    </row>
    <row r="1768" ht="15.75">
      <c r="C1768" s="23"/>
    </row>
    <row r="1769" ht="15.75">
      <c r="C1769" s="23"/>
    </row>
    <row r="1770" ht="15.75">
      <c r="C1770" s="23"/>
    </row>
    <row r="1771" ht="15.75">
      <c r="C1771" s="23"/>
    </row>
    <row r="1772" ht="15.75">
      <c r="C1772" s="23"/>
    </row>
    <row r="1773" ht="15.75">
      <c r="C1773" s="23"/>
    </row>
    <row r="1774" ht="15.75">
      <c r="C1774" s="23"/>
    </row>
    <row r="1775" ht="15.75">
      <c r="C1775" s="23"/>
    </row>
    <row r="1776" ht="15.75">
      <c r="C1776" s="23"/>
    </row>
    <row r="1777" ht="15.75">
      <c r="C1777" s="23"/>
    </row>
    <row r="1778" ht="15.75">
      <c r="C1778" s="23"/>
    </row>
    <row r="1779" ht="15.75">
      <c r="C1779" s="23"/>
    </row>
    <row r="1780" ht="15.75">
      <c r="C1780" s="23"/>
    </row>
    <row r="1781" ht="15.75">
      <c r="C1781" s="23"/>
    </row>
    <row r="1782" ht="15.75">
      <c r="C1782" s="23"/>
    </row>
    <row r="1783" ht="15.75">
      <c r="C1783" s="23"/>
    </row>
    <row r="1784" ht="15.75">
      <c r="C1784" s="23"/>
    </row>
    <row r="1785" ht="15.75">
      <c r="C1785" s="23"/>
    </row>
    <row r="1786" ht="15.75">
      <c r="C1786" s="23"/>
    </row>
    <row r="1787" ht="15.75">
      <c r="C1787" s="23"/>
    </row>
    <row r="1788" ht="15.75">
      <c r="C1788" s="23"/>
    </row>
    <row r="1789" ht="15.75">
      <c r="C1789" s="23"/>
    </row>
    <row r="1790" ht="15.75">
      <c r="C1790" s="23"/>
    </row>
    <row r="1791" ht="15.75">
      <c r="C1791" s="23"/>
    </row>
    <row r="1792" ht="15.75">
      <c r="C1792" s="23"/>
    </row>
    <row r="1793" ht="15.75">
      <c r="C1793" s="23"/>
    </row>
    <row r="1794" ht="15.75">
      <c r="C1794" s="23"/>
    </row>
    <row r="1795" ht="15.75">
      <c r="C1795" s="23"/>
    </row>
    <row r="1796" ht="15.75">
      <c r="C1796" s="23"/>
    </row>
    <row r="1797" ht="15.75">
      <c r="C1797" s="23"/>
    </row>
    <row r="1798" ht="15.75">
      <c r="C1798" s="23"/>
    </row>
    <row r="1799" ht="15.75">
      <c r="C1799" s="23"/>
    </row>
    <row r="1800" ht="15.75">
      <c r="C1800" s="23"/>
    </row>
    <row r="1801" ht="15.75">
      <c r="C1801" s="23"/>
    </row>
    <row r="1802" ht="15.75">
      <c r="C1802" s="23"/>
    </row>
    <row r="1803" ht="15.75">
      <c r="C1803" s="23"/>
    </row>
    <row r="1804" ht="15.75">
      <c r="C1804" s="23"/>
    </row>
    <row r="1805" ht="15.75">
      <c r="C1805" s="23"/>
    </row>
    <row r="1806" ht="15.75">
      <c r="C1806" s="23"/>
    </row>
    <row r="1807" ht="15.75">
      <c r="C1807" s="23"/>
    </row>
    <row r="1808" ht="15.75">
      <c r="C1808" s="23"/>
    </row>
    <row r="1809" ht="15.75">
      <c r="C1809" s="23"/>
    </row>
    <row r="1810" ht="15.75">
      <c r="C1810" s="23"/>
    </row>
    <row r="1811" ht="15.75">
      <c r="C1811" s="23"/>
    </row>
    <row r="1812" ht="15.75">
      <c r="C1812" s="23"/>
    </row>
    <row r="1813" ht="15.75">
      <c r="C1813" s="23"/>
    </row>
    <row r="1814" ht="15.75">
      <c r="C1814" s="23"/>
    </row>
    <row r="1815" ht="15.75">
      <c r="C1815" s="23"/>
    </row>
    <row r="1816" ht="15.75">
      <c r="C1816" s="23"/>
    </row>
    <row r="1817" ht="15.75">
      <c r="C1817" s="23"/>
    </row>
    <row r="1818" ht="15.75">
      <c r="C1818" s="23"/>
    </row>
    <row r="1819" ht="15.75">
      <c r="C1819" s="23"/>
    </row>
    <row r="1820" ht="15.75">
      <c r="C1820" s="23"/>
    </row>
    <row r="1821" ht="15.75">
      <c r="C1821" s="23"/>
    </row>
    <row r="1822" ht="15.75">
      <c r="C1822" s="23"/>
    </row>
    <row r="1823" ht="15.75">
      <c r="C1823" s="23"/>
    </row>
    <row r="1824" ht="15.75">
      <c r="C1824" s="23"/>
    </row>
    <row r="1825" ht="15.75">
      <c r="C1825" s="23"/>
    </row>
    <row r="1826" ht="15.75">
      <c r="C1826" s="23"/>
    </row>
    <row r="1827" ht="15.75">
      <c r="C1827" s="23"/>
    </row>
    <row r="1828" ht="15.75">
      <c r="C1828" s="23"/>
    </row>
    <row r="1829" ht="15.75">
      <c r="C1829" s="23"/>
    </row>
    <row r="1830" ht="15.75">
      <c r="C1830" s="23"/>
    </row>
    <row r="1831" ht="15.75">
      <c r="C1831" s="23"/>
    </row>
    <row r="1832" ht="15.75">
      <c r="C1832" s="23"/>
    </row>
    <row r="1833" ht="15.75">
      <c r="C1833" s="23"/>
    </row>
    <row r="1834" ht="15.75">
      <c r="C1834" s="23"/>
    </row>
    <row r="1835" ht="15.75">
      <c r="C1835" s="23"/>
    </row>
    <row r="1836" ht="15.75">
      <c r="C1836" s="23"/>
    </row>
    <row r="1837" ht="15.75">
      <c r="C1837" s="23"/>
    </row>
    <row r="1838" ht="15.75">
      <c r="C1838" s="23"/>
    </row>
    <row r="1839" ht="15.75">
      <c r="C1839" s="23"/>
    </row>
    <row r="1840" ht="15.75">
      <c r="C1840" s="23"/>
    </row>
    <row r="1841" ht="15.75">
      <c r="C1841" s="23"/>
    </row>
    <row r="1842" ht="15.75">
      <c r="C1842" s="23"/>
    </row>
    <row r="1843" ht="15.75">
      <c r="C1843" s="23"/>
    </row>
    <row r="1844" ht="15.75">
      <c r="C1844" s="23"/>
    </row>
    <row r="1845" ht="15.75">
      <c r="C1845" s="23"/>
    </row>
    <row r="1846" ht="15.75">
      <c r="C1846" s="23"/>
    </row>
    <row r="1847" ht="15.75">
      <c r="C1847" s="23"/>
    </row>
    <row r="1848" ht="15.75">
      <c r="C1848" s="23"/>
    </row>
    <row r="1849" ht="15.75">
      <c r="C1849" s="23"/>
    </row>
    <row r="1850" ht="15.75">
      <c r="C1850" s="23"/>
    </row>
    <row r="1851" ht="15.75">
      <c r="C1851" s="23"/>
    </row>
    <row r="1852" ht="15.75">
      <c r="C1852" s="23"/>
    </row>
    <row r="1853" ht="15.75">
      <c r="C1853" s="23"/>
    </row>
    <row r="1854" ht="15.75">
      <c r="C1854" s="23"/>
    </row>
    <row r="1855" ht="15.75">
      <c r="C1855" s="23"/>
    </row>
    <row r="1856" ht="15.75">
      <c r="C1856" s="23"/>
    </row>
    <row r="1857" ht="15.75">
      <c r="C1857" s="23"/>
    </row>
    <row r="1858" ht="15.75">
      <c r="C1858" s="23"/>
    </row>
    <row r="1859" ht="15.75">
      <c r="C1859" s="23"/>
    </row>
    <row r="1860" ht="15.75">
      <c r="C1860" s="23"/>
    </row>
    <row r="1861" ht="15.75">
      <c r="C1861" s="23"/>
    </row>
    <row r="1862" ht="15.75">
      <c r="C1862" s="23"/>
    </row>
    <row r="1863" ht="15.75">
      <c r="C1863" s="23"/>
    </row>
    <row r="1864" ht="15.75">
      <c r="C1864" s="23"/>
    </row>
    <row r="1865" ht="15.75">
      <c r="C1865" s="23"/>
    </row>
    <row r="1866" ht="15.75">
      <c r="C1866" s="23"/>
    </row>
    <row r="1867" ht="15.75">
      <c r="C1867" s="23"/>
    </row>
    <row r="1868" ht="15.75">
      <c r="C1868" s="23"/>
    </row>
    <row r="1869" ht="15.75">
      <c r="C1869" s="23"/>
    </row>
    <row r="1870" ht="15.75">
      <c r="C1870" s="23"/>
    </row>
    <row r="1871" ht="15.75">
      <c r="C1871" s="23"/>
    </row>
    <row r="1872" ht="15.75">
      <c r="C1872" s="23"/>
    </row>
    <row r="1873" ht="15.75">
      <c r="C1873" s="23"/>
    </row>
    <row r="1874" ht="15.75">
      <c r="C1874" s="23"/>
    </row>
    <row r="1875" ht="15.75">
      <c r="C1875" s="23"/>
    </row>
    <row r="1876" ht="15.75">
      <c r="C1876" s="23"/>
    </row>
    <row r="1877" ht="15.75">
      <c r="C1877" s="23"/>
    </row>
    <row r="1878" ht="15.75">
      <c r="C1878" s="23"/>
    </row>
    <row r="1879" ht="15.75">
      <c r="C1879" s="23"/>
    </row>
    <row r="1880" ht="15.75">
      <c r="C1880" s="23"/>
    </row>
    <row r="1881" ht="15.75">
      <c r="C1881" s="23"/>
    </row>
    <row r="1882" ht="15.75">
      <c r="C1882" s="23"/>
    </row>
    <row r="1883" ht="15.75">
      <c r="C1883" s="23"/>
    </row>
    <row r="1884" ht="15.75">
      <c r="C1884" s="23"/>
    </row>
    <row r="1885" ht="15.75">
      <c r="C1885" s="23"/>
    </row>
    <row r="1886" ht="15.75">
      <c r="C1886" s="23"/>
    </row>
    <row r="1887" ht="15.75">
      <c r="C1887" s="23"/>
    </row>
    <row r="1888" ht="15.75">
      <c r="C1888" s="23"/>
    </row>
    <row r="1889" ht="15.75">
      <c r="C1889" s="23"/>
    </row>
    <row r="1890" ht="15.75">
      <c r="C1890" s="23"/>
    </row>
    <row r="1891" ht="15.75">
      <c r="C1891" s="23"/>
    </row>
    <row r="1892" ht="15.75">
      <c r="C1892" s="23"/>
    </row>
    <row r="1893" ht="15.75">
      <c r="C1893" s="23"/>
    </row>
    <row r="1894" ht="15.75">
      <c r="C1894" s="23"/>
    </row>
    <row r="1895" ht="15.75">
      <c r="C1895" s="23"/>
    </row>
    <row r="1896" ht="15.75">
      <c r="C1896" s="23"/>
    </row>
    <row r="1897" ht="15.75">
      <c r="C1897" s="23"/>
    </row>
    <row r="1898" ht="15.75">
      <c r="C1898" s="23"/>
    </row>
    <row r="1899" ht="15.75">
      <c r="C1899" s="23"/>
    </row>
    <row r="1900" ht="15.75">
      <c r="C1900" s="23"/>
    </row>
    <row r="1901" ht="15.75">
      <c r="C1901" s="23"/>
    </row>
    <row r="1902" ht="15.75">
      <c r="C1902" s="23"/>
    </row>
    <row r="1903" ht="15.75">
      <c r="C1903" s="23"/>
    </row>
    <row r="1904" ht="15.75">
      <c r="C1904" s="23"/>
    </row>
    <row r="1905" ht="15.75">
      <c r="C1905" s="23"/>
    </row>
    <row r="1906" ht="15.75">
      <c r="C1906" s="23"/>
    </row>
    <row r="1907" ht="15.75">
      <c r="C1907" s="23"/>
    </row>
    <row r="1908" ht="15.75">
      <c r="C1908" s="23"/>
    </row>
    <row r="1909" ht="15.75">
      <c r="C1909" s="23"/>
    </row>
    <row r="1910" ht="15.75">
      <c r="C1910" s="23"/>
    </row>
    <row r="1911" ht="15.75">
      <c r="C1911" s="23"/>
    </row>
    <row r="1912" ht="15.75">
      <c r="C1912" s="23"/>
    </row>
    <row r="1913" ht="15.75">
      <c r="C1913" s="23"/>
    </row>
    <row r="1914" ht="15.75">
      <c r="C1914" s="23"/>
    </row>
    <row r="1915" ht="15.75">
      <c r="C1915" s="23"/>
    </row>
    <row r="1916" ht="15.75">
      <c r="C1916" s="23"/>
    </row>
    <row r="1917" ht="15.75">
      <c r="C1917" s="23"/>
    </row>
    <row r="1918" ht="15.75">
      <c r="C1918" s="23"/>
    </row>
    <row r="1919" ht="15.75">
      <c r="C1919" s="23"/>
    </row>
    <row r="1920" ht="15.75">
      <c r="C1920" s="23"/>
    </row>
    <row r="1921" ht="15.75">
      <c r="C1921" s="23"/>
    </row>
    <row r="1922" ht="15.75">
      <c r="C1922" s="23"/>
    </row>
    <row r="1923" ht="15.75">
      <c r="C1923" s="23"/>
    </row>
    <row r="1924" ht="15.75">
      <c r="C1924" s="23"/>
    </row>
    <row r="1925" ht="15.75">
      <c r="C1925" s="23"/>
    </row>
    <row r="1926" ht="15.75">
      <c r="C1926" s="23"/>
    </row>
    <row r="1927" ht="15.75">
      <c r="C1927" s="23"/>
    </row>
    <row r="1928" ht="15.75">
      <c r="C1928" s="23"/>
    </row>
    <row r="1929" ht="15.75">
      <c r="C1929" s="23"/>
    </row>
    <row r="1930" ht="15.75">
      <c r="C1930" s="23"/>
    </row>
    <row r="1931" ht="15.75">
      <c r="C1931" s="23"/>
    </row>
    <row r="1932" ht="15.75">
      <c r="C1932" s="23"/>
    </row>
    <row r="1933" ht="15.75">
      <c r="C1933" s="23"/>
    </row>
    <row r="1934" ht="15.75">
      <c r="C1934" s="23"/>
    </row>
    <row r="1935" ht="15.75">
      <c r="C1935" s="23"/>
    </row>
    <row r="1936" ht="15.75">
      <c r="C1936" s="23"/>
    </row>
    <row r="1937" ht="15.75">
      <c r="C1937" s="23"/>
    </row>
    <row r="1938" ht="15.75">
      <c r="C1938" s="23"/>
    </row>
    <row r="1939" ht="15.75">
      <c r="C1939" s="23"/>
    </row>
    <row r="1940" ht="15.75">
      <c r="C1940" s="23"/>
    </row>
    <row r="1941" ht="15.75">
      <c r="C1941" s="23"/>
    </row>
    <row r="1942" ht="15.75">
      <c r="C1942" s="23"/>
    </row>
    <row r="1943" ht="15.75">
      <c r="C1943" s="23"/>
    </row>
    <row r="1944" ht="15.75">
      <c r="C1944" s="23"/>
    </row>
    <row r="1945" ht="15.75">
      <c r="C1945" s="23"/>
    </row>
    <row r="1946" ht="15.75">
      <c r="C1946" s="23"/>
    </row>
    <row r="1947" ht="15.75">
      <c r="C1947" s="23"/>
    </row>
    <row r="1948" ht="15.75">
      <c r="C1948" s="23"/>
    </row>
    <row r="1949" ht="15.75">
      <c r="C1949" s="23"/>
    </row>
    <row r="1950" ht="15.75">
      <c r="C1950" s="23"/>
    </row>
    <row r="1951" ht="15.75">
      <c r="C1951" s="23"/>
    </row>
    <row r="1952" ht="15.75">
      <c r="C1952" s="23"/>
    </row>
    <row r="1953" ht="15.75">
      <c r="C1953" s="23"/>
    </row>
    <row r="1954" ht="15.75">
      <c r="C1954" s="23"/>
    </row>
    <row r="1955" ht="15.75">
      <c r="C1955" s="23"/>
    </row>
    <row r="1956" ht="15.75">
      <c r="C1956" s="23"/>
    </row>
    <row r="1957" ht="15.75">
      <c r="C1957" s="23"/>
    </row>
    <row r="1958" ht="15.75">
      <c r="C1958" s="23"/>
    </row>
    <row r="1959" ht="15.75">
      <c r="C1959" s="23"/>
    </row>
    <row r="1960" ht="15.75">
      <c r="C1960" s="23"/>
    </row>
    <row r="1961" ht="15.75">
      <c r="C1961" s="23"/>
    </row>
    <row r="1962" ht="15.75">
      <c r="C1962" s="23"/>
    </row>
    <row r="1963" ht="15.75">
      <c r="C1963" s="23"/>
    </row>
    <row r="1964" ht="15.75">
      <c r="C1964" s="23"/>
    </row>
    <row r="1965" ht="15.75">
      <c r="C1965" s="23"/>
    </row>
    <row r="1966" ht="15.75">
      <c r="C1966" s="23"/>
    </row>
    <row r="1967" ht="15.75">
      <c r="C1967" s="23"/>
    </row>
    <row r="1968" ht="15.75">
      <c r="C1968" s="23"/>
    </row>
    <row r="1969" ht="15.75">
      <c r="C1969" s="23"/>
    </row>
    <row r="1970" ht="15.75">
      <c r="C1970" s="23"/>
    </row>
    <row r="1971" ht="15.75">
      <c r="C1971" s="23"/>
    </row>
    <row r="1972" ht="15.75">
      <c r="C1972" s="23"/>
    </row>
    <row r="1973" ht="15.75">
      <c r="C1973" s="23"/>
    </row>
    <row r="1974" ht="15.75">
      <c r="C1974" s="23"/>
    </row>
    <row r="1975" ht="15.75">
      <c r="C1975" s="23"/>
    </row>
    <row r="1976" ht="15.75">
      <c r="C1976" s="23"/>
    </row>
    <row r="1977" ht="15.75">
      <c r="C1977" s="23"/>
    </row>
    <row r="1978" ht="15.75">
      <c r="C1978" s="23"/>
    </row>
    <row r="1979" ht="15.75">
      <c r="C1979" s="23"/>
    </row>
    <row r="1980" ht="15.75">
      <c r="C1980" s="23"/>
    </row>
    <row r="1981" ht="15.75">
      <c r="C1981" s="23"/>
    </row>
    <row r="1982" ht="15.75">
      <c r="C1982" s="23"/>
    </row>
    <row r="1983" ht="15.75">
      <c r="C1983" s="23"/>
    </row>
    <row r="1984" ht="15.75">
      <c r="C1984" s="23"/>
    </row>
    <row r="1985" ht="15.75">
      <c r="C1985" s="23"/>
    </row>
    <row r="1986" ht="15.75">
      <c r="C1986" s="23"/>
    </row>
    <row r="1987" ht="15.75">
      <c r="C1987" s="23"/>
    </row>
    <row r="1988" ht="15.75">
      <c r="C1988" s="23"/>
    </row>
    <row r="1989" ht="15.75">
      <c r="C1989" s="23"/>
    </row>
    <row r="1990" ht="15.75">
      <c r="C1990" s="23"/>
    </row>
    <row r="1991" ht="15.75">
      <c r="C1991" s="23"/>
    </row>
    <row r="1992" ht="15.75">
      <c r="C1992" s="23"/>
    </row>
    <row r="1993" ht="15.75">
      <c r="C1993" s="23"/>
    </row>
    <row r="1994" ht="15.75">
      <c r="C1994" s="23"/>
    </row>
    <row r="1995" ht="15.75">
      <c r="C1995" s="23"/>
    </row>
    <row r="1996" ht="15.75">
      <c r="C1996" s="23"/>
    </row>
    <row r="1997" ht="15.75">
      <c r="C1997" s="23"/>
    </row>
    <row r="1998" ht="15.75">
      <c r="C1998" s="23"/>
    </row>
    <row r="1999" ht="15.75">
      <c r="C1999" s="23"/>
    </row>
    <row r="2000" ht="15.75">
      <c r="C2000" s="23"/>
    </row>
    <row r="2001" ht="15.75">
      <c r="C2001" s="23"/>
    </row>
    <row r="2002" ht="15.75">
      <c r="C2002" s="23"/>
    </row>
    <row r="2003" ht="15.75">
      <c r="C2003" s="23"/>
    </row>
    <row r="2004" ht="15.75">
      <c r="C2004" s="23"/>
    </row>
    <row r="2005" ht="15.75">
      <c r="C2005" s="23"/>
    </row>
    <row r="2006" ht="15.75">
      <c r="C2006" s="23"/>
    </row>
    <row r="2007" ht="15.75">
      <c r="C2007" s="23"/>
    </row>
    <row r="2008" ht="15.75">
      <c r="C2008" s="23"/>
    </row>
    <row r="2009" ht="15.75">
      <c r="C2009" s="23"/>
    </row>
    <row r="2010" ht="15.75">
      <c r="C2010" s="23"/>
    </row>
    <row r="2011" ht="15.75">
      <c r="C2011" s="23"/>
    </row>
    <row r="2012" ht="15.75">
      <c r="C2012" s="23"/>
    </row>
    <row r="2013" ht="15.75">
      <c r="C2013" s="23"/>
    </row>
    <row r="2014" ht="15.75">
      <c r="C2014" s="23"/>
    </row>
    <row r="2015" ht="15.75">
      <c r="C2015" s="23"/>
    </row>
    <row r="2016" ht="15.75">
      <c r="C2016" s="23"/>
    </row>
    <row r="2017" ht="15.75">
      <c r="C2017" s="23"/>
    </row>
    <row r="2018" ht="15.75">
      <c r="C2018" s="23"/>
    </row>
    <row r="2019" ht="15.75">
      <c r="C2019" s="23"/>
    </row>
    <row r="2020" ht="15.75">
      <c r="C2020" s="23"/>
    </row>
    <row r="2021" ht="15.75">
      <c r="C2021" s="23"/>
    </row>
    <row r="2022" ht="15.75">
      <c r="C2022" s="23"/>
    </row>
    <row r="2023" ht="15.75">
      <c r="C2023" s="23"/>
    </row>
    <row r="2024" ht="15.75">
      <c r="C2024" s="23"/>
    </row>
    <row r="2025" ht="15.75">
      <c r="C2025" s="23"/>
    </row>
    <row r="2026" ht="15.75">
      <c r="C2026" s="23"/>
    </row>
    <row r="2027" ht="15.75">
      <c r="C2027" s="23"/>
    </row>
    <row r="2028" ht="15.75">
      <c r="C2028" s="23"/>
    </row>
    <row r="2029" ht="15.75">
      <c r="C2029" s="23"/>
    </row>
    <row r="2030" ht="15.75">
      <c r="C2030" s="23"/>
    </row>
    <row r="2031" ht="15.75">
      <c r="C2031" s="23"/>
    </row>
    <row r="2032" ht="15.75">
      <c r="C2032" s="23"/>
    </row>
    <row r="2033" ht="15.75">
      <c r="C2033" s="23"/>
    </row>
    <row r="2034" ht="15.75">
      <c r="C2034" s="23"/>
    </row>
    <row r="2035" ht="15.75">
      <c r="C2035" s="23"/>
    </row>
    <row r="2036" ht="15.75">
      <c r="C2036" s="23"/>
    </row>
    <row r="2037" ht="15.75">
      <c r="C2037" s="23"/>
    </row>
    <row r="2038" ht="15.75">
      <c r="C2038" s="23"/>
    </row>
    <row r="2039" ht="15.75">
      <c r="C2039" s="23"/>
    </row>
    <row r="2040" ht="15.75">
      <c r="C2040" s="23"/>
    </row>
    <row r="2041" ht="15.75">
      <c r="C2041" s="23"/>
    </row>
    <row r="2042" ht="15.75">
      <c r="C2042" s="23"/>
    </row>
    <row r="2043" ht="15.75">
      <c r="C2043" s="23"/>
    </row>
    <row r="2044" ht="15.75">
      <c r="C2044" s="23"/>
    </row>
    <row r="2045" ht="15.75">
      <c r="C2045" s="23"/>
    </row>
    <row r="2046" ht="15.75">
      <c r="C2046" s="23"/>
    </row>
    <row r="2047" ht="15.75">
      <c r="C2047" s="23"/>
    </row>
    <row r="2048" ht="15.75">
      <c r="C2048" s="23"/>
    </row>
    <row r="2049" ht="15.75">
      <c r="C2049" s="23"/>
    </row>
    <row r="2050" ht="15.75">
      <c r="C2050" s="23"/>
    </row>
    <row r="2051" ht="15.75">
      <c r="C2051" s="23"/>
    </row>
    <row r="2052" ht="15.75">
      <c r="C2052" s="23"/>
    </row>
    <row r="2053" ht="15.75">
      <c r="C2053" s="23"/>
    </row>
    <row r="2054" ht="15.75">
      <c r="C2054" s="23"/>
    </row>
    <row r="2055" ht="15.75">
      <c r="C2055" s="23"/>
    </row>
    <row r="2056" ht="15.75">
      <c r="C2056" s="23"/>
    </row>
    <row r="2057" ht="15.75">
      <c r="C2057" s="23"/>
    </row>
    <row r="2058" ht="15.75">
      <c r="C2058" s="23"/>
    </row>
    <row r="2059" ht="15.75">
      <c r="C2059" s="23"/>
    </row>
    <row r="2060" ht="15.75">
      <c r="C2060" s="23"/>
    </row>
    <row r="2061" ht="15.75">
      <c r="C2061" s="23"/>
    </row>
    <row r="2062" ht="15.75">
      <c r="C2062" s="23"/>
    </row>
    <row r="2063" ht="15.75">
      <c r="C2063" s="23"/>
    </row>
    <row r="2064" ht="15.75">
      <c r="C2064" s="23"/>
    </row>
    <row r="2065" ht="15.75">
      <c r="C2065" s="23"/>
    </row>
    <row r="2066" ht="15.75">
      <c r="C2066" s="23"/>
    </row>
    <row r="2067" ht="15.75">
      <c r="C2067" s="23"/>
    </row>
    <row r="2068" ht="15.75">
      <c r="C2068" s="23"/>
    </row>
    <row r="2069" ht="15.75">
      <c r="C2069" s="23"/>
    </row>
    <row r="2070" ht="15.75">
      <c r="C2070" s="23"/>
    </row>
    <row r="2071" ht="15.75">
      <c r="C2071" s="23"/>
    </row>
    <row r="2072" ht="15.75">
      <c r="C2072" s="23"/>
    </row>
    <row r="2073" ht="15.75">
      <c r="C2073" s="23"/>
    </row>
    <row r="2074" ht="15.75">
      <c r="C2074" s="23"/>
    </row>
    <row r="2075" ht="15.75">
      <c r="C2075" s="23"/>
    </row>
    <row r="2076" ht="15.75">
      <c r="C2076" s="23"/>
    </row>
    <row r="2077" ht="15.75">
      <c r="C2077" s="23"/>
    </row>
    <row r="2078" ht="15.75">
      <c r="C2078" s="23"/>
    </row>
    <row r="2079" ht="15.75">
      <c r="C2079" s="23"/>
    </row>
    <row r="2080" ht="15.75">
      <c r="C2080" s="23"/>
    </row>
    <row r="2081" ht="15.75">
      <c r="C2081" s="23"/>
    </row>
    <row r="2082" ht="15.75">
      <c r="C2082" s="23"/>
    </row>
    <row r="2083" ht="15.75">
      <c r="C2083" s="23"/>
    </row>
    <row r="2084" ht="15.75">
      <c r="C2084" s="23"/>
    </row>
    <row r="2085" ht="15.75">
      <c r="C2085" s="23"/>
    </row>
    <row r="2086" ht="15.75">
      <c r="C2086" s="23"/>
    </row>
    <row r="2087" ht="15.75">
      <c r="C2087" s="23"/>
    </row>
    <row r="2088" ht="15.75">
      <c r="C2088" s="23"/>
    </row>
    <row r="2089" ht="15.75">
      <c r="C2089" s="23"/>
    </row>
    <row r="2090" ht="15.75">
      <c r="C2090" s="23"/>
    </row>
    <row r="2091" ht="15.75">
      <c r="C2091" s="23"/>
    </row>
    <row r="2092" ht="15.75">
      <c r="C2092" s="23"/>
    </row>
    <row r="2093" ht="15.75">
      <c r="C2093" s="23"/>
    </row>
    <row r="2094" ht="15.75">
      <c r="C2094" s="23"/>
    </row>
    <row r="2095" ht="15.75">
      <c r="C2095" s="23"/>
    </row>
    <row r="2096" ht="15.75">
      <c r="C2096" s="23"/>
    </row>
    <row r="2097" ht="15.75">
      <c r="C2097" s="23"/>
    </row>
    <row r="2098" ht="15.75">
      <c r="C2098" s="23"/>
    </row>
    <row r="2099" ht="15.75">
      <c r="C2099" s="23"/>
    </row>
    <row r="2100" ht="15.75">
      <c r="C2100" s="23"/>
    </row>
    <row r="2101" ht="15.75">
      <c r="C2101" s="23"/>
    </row>
    <row r="2102" ht="15.75">
      <c r="C2102" s="23"/>
    </row>
    <row r="2103" ht="15.75">
      <c r="C2103" s="23"/>
    </row>
    <row r="2104" ht="15.75">
      <c r="C2104" s="23"/>
    </row>
    <row r="2105" ht="15.75">
      <c r="C2105" s="23"/>
    </row>
    <row r="2106" ht="15.75">
      <c r="C2106" s="23"/>
    </row>
    <row r="2107" ht="15.75">
      <c r="C2107" s="23"/>
    </row>
    <row r="2108" ht="15.75">
      <c r="C2108" s="23"/>
    </row>
    <row r="2109" ht="15.75">
      <c r="C2109" s="23"/>
    </row>
    <row r="2110" ht="15.75">
      <c r="C2110" s="23"/>
    </row>
    <row r="2111" ht="15.75">
      <c r="C2111" s="23"/>
    </row>
    <row r="2112" ht="15.75">
      <c r="C2112" s="23"/>
    </row>
    <row r="2113" ht="15.75">
      <c r="C2113" s="23"/>
    </row>
    <row r="2114" ht="15.75">
      <c r="C2114" s="23"/>
    </row>
    <row r="2115" ht="15.75">
      <c r="C2115" s="23"/>
    </row>
    <row r="2116" ht="15.75">
      <c r="C2116" s="23"/>
    </row>
    <row r="2117" ht="15.75">
      <c r="C2117" s="23"/>
    </row>
    <row r="2118" ht="15.75">
      <c r="C2118" s="23"/>
    </row>
    <row r="2119" ht="15.75">
      <c r="C2119" s="23"/>
    </row>
    <row r="2120" ht="15.75">
      <c r="C2120" s="23"/>
    </row>
    <row r="2121" ht="15.75">
      <c r="C2121" s="23"/>
    </row>
    <row r="2122" ht="15.75">
      <c r="C2122" s="23"/>
    </row>
    <row r="2123" ht="15.75">
      <c r="C2123" s="23"/>
    </row>
    <row r="2124" ht="15.75">
      <c r="C2124" s="23"/>
    </row>
    <row r="2125" ht="15.75">
      <c r="C2125" s="23"/>
    </row>
    <row r="2126" ht="15.75">
      <c r="C2126" s="23"/>
    </row>
    <row r="2127" ht="15.75">
      <c r="C2127" s="23"/>
    </row>
    <row r="2128" ht="15.75">
      <c r="C2128" s="23"/>
    </row>
    <row r="2129" ht="15.75">
      <c r="C2129" s="23"/>
    </row>
    <row r="2130" ht="15.75">
      <c r="C2130" s="23"/>
    </row>
    <row r="2131" ht="15.75">
      <c r="C2131" s="23"/>
    </row>
    <row r="2132" ht="15.75">
      <c r="C2132" s="23"/>
    </row>
    <row r="2133" ht="15.75">
      <c r="C2133" s="23"/>
    </row>
    <row r="2134" ht="15.75">
      <c r="C2134" s="23"/>
    </row>
    <row r="2135" ht="15.75">
      <c r="C2135" s="23"/>
    </row>
    <row r="2136" ht="15.75">
      <c r="C2136" s="23"/>
    </row>
    <row r="2137" ht="15.75">
      <c r="C2137" s="23"/>
    </row>
    <row r="2138" ht="15.75">
      <c r="C2138" s="23"/>
    </row>
    <row r="2139" ht="15.75">
      <c r="C2139" s="23"/>
    </row>
    <row r="2140" ht="15.75">
      <c r="C2140" s="23"/>
    </row>
    <row r="2141" ht="15.75">
      <c r="C2141" s="23"/>
    </row>
    <row r="2142" ht="15.75">
      <c r="C2142" s="23"/>
    </row>
    <row r="2143" ht="15.75">
      <c r="C2143" s="23"/>
    </row>
    <row r="2144" ht="15.75">
      <c r="C2144" s="23"/>
    </row>
    <row r="2145" ht="15.75">
      <c r="C2145" s="23"/>
    </row>
    <row r="2146" ht="15.75">
      <c r="C2146" s="23"/>
    </row>
    <row r="2147" ht="15.75">
      <c r="C2147" s="23"/>
    </row>
    <row r="2148" ht="15.75">
      <c r="C2148" s="23"/>
    </row>
    <row r="2149" ht="15.75">
      <c r="C2149" s="23"/>
    </row>
    <row r="2150" ht="15.75">
      <c r="C2150" s="23"/>
    </row>
    <row r="2151" ht="15.75">
      <c r="C2151" s="23"/>
    </row>
    <row r="2152" ht="15.75">
      <c r="C2152" s="23"/>
    </row>
    <row r="2153" ht="15.75">
      <c r="C2153" s="23"/>
    </row>
    <row r="2154" ht="15.75">
      <c r="C2154" s="23"/>
    </row>
    <row r="2155" ht="15.75">
      <c r="C2155" s="23"/>
    </row>
    <row r="2156" ht="15.75">
      <c r="C2156" s="23"/>
    </row>
    <row r="2157" ht="15.75">
      <c r="C2157" s="23"/>
    </row>
    <row r="2158" ht="15.75">
      <c r="C2158" s="23"/>
    </row>
    <row r="2159" ht="15.75">
      <c r="C2159" s="23"/>
    </row>
    <row r="2160" ht="15.75">
      <c r="C2160" s="23"/>
    </row>
    <row r="2161" ht="15.75">
      <c r="C2161" s="23"/>
    </row>
    <row r="2162" ht="15.75">
      <c r="C2162" s="23"/>
    </row>
    <row r="2163" ht="15.75">
      <c r="C2163" s="23"/>
    </row>
    <row r="2164" ht="15.75">
      <c r="C2164" s="23"/>
    </row>
    <row r="2165" ht="15.75">
      <c r="C2165" s="23"/>
    </row>
    <row r="2166" ht="15.75">
      <c r="C2166" s="23"/>
    </row>
    <row r="2167" ht="15.75">
      <c r="C2167" s="23"/>
    </row>
    <row r="2168" ht="15.75">
      <c r="C2168" s="23"/>
    </row>
    <row r="2169" ht="15.75">
      <c r="C2169" s="23"/>
    </row>
    <row r="2170" ht="15.75">
      <c r="C2170" s="23"/>
    </row>
    <row r="2171" ht="15.75">
      <c r="C2171" s="23"/>
    </row>
    <row r="2172" ht="15.75">
      <c r="C2172" s="23"/>
    </row>
    <row r="2173" ht="15.75">
      <c r="C2173" s="23"/>
    </row>
    <row r="2174" ht="15.75">
      <c r="C2174" s="23"/>
    </row>
    <row r="2175" ht="15.75">
      <c r="C2175" s="23"/>
    </row>
    <row r="2176" ht="15.75">
      <c r="C2176" s="23"/>
    </row>
    <row r="2177" ht="15.75">
      <c r="C2177" s="23"/>
    </row>
    <row r="2178" ht="15.75">
      <c r="C2178" s="23"/>
    </row>
    <row r="2179" ht="15.75">
      <c r="C2179" s="23"/>
    </row>
    <row r="2180" ht="15.75">
      <c r="C2180" s="23"/>
    </row>
    <row r="2181" ht="15.75">
      <c r="C2181" s="23"/>
    </row>
    <row r="2182" ht="15.75">
      <c r="C2182" s="23"/>
    </row>
    <row r="2183" ht="15.75">
      <c r="C2183" s="23"/>
    </row>
    <row r="2184" ht="15.75">
      <c r="C2184" s="23"/>
    </row>
    <row r="2185" ht="15.75">
      <c r="C2185" s="23"/>
    </row>
    <row r="2186" ht="15.75">
      <c r="C2186" s="23"/>
    </row>
    <row r="2187" ht="15.75">
      <c r="C2187" s="23"/>
    </row>
    <row r="2188" ht="15.75">
      <c r="C2188" s="23"/>
    </row>
    <row r="2189" ht="15.75">
      <c r="C2189" s="23"/>
    </row>
    <row r="2190" ht="15.75">
      <c r="C2190" s="23"/>
    </row>
    <row r="2191" ht="15.75">
      <c r="C2191" s="23"/>
    </row>
    <row r="2192" ht="15.75">
      <c r="C2192" s="23"/>
    </row>
    <row r="2193" ht="15.75">
      <c r="C2193" s="23"/>
    </row>
    <row r="2194" ht="15.75">
      <c r="C2194" s="23"/>
    </row>
    <row r="2195" ht="15.75">
      <c r="C2195" s="23"/>
    </row>
    <row r="2196" ht="15.75">
      <c r="C2196" s="23"/>
    </row>
    <row r="2197" ht="15.75">
      <c r="C2197" s="23"/>
    </row>
    <row r="2198" ht="15.75">
      <c r="C2198" s="23"/>
    </row>
    <row r="2199" ht="15.75">
      <c r="C2199" s="23"/>
    </row>
    <row r="2200" ht="15.75">
      <c r="C2200" s="23"/>
    </row>
    <row r="2201" ht="15.75">
      <c r="C2201" s="23"/>
    </row>
    <row r="2202" ht="15.75">
      <c r="C2202" s="23"/>
    </row>
    <row r="2203" ht="15.75">
      <c r="C2203" s="23"/>
    </row>
    <row r="2204" ht="15.75">
      <c r="C2204" s="23"/>
    </row>
    <row r="2205" ht="15.75">
      <c r="C2205" s="23"/>
    </row>
    <row r="2206" ht="15.75">
      <c r="C2206" s="23"/>
    </row>
    <row r="2207" ht="15.75">
      <c r="C2207" s="23"/>
    </row>
    <row r="2208" ht="15.75">
      <c r="C2208" s="23"/>
    </row>
    <row r="2209" ht="15.75">
      <c r="C2209" s="23"/>
    </row>
    <row r="2210" ht="15.75">
      <c r="C2210" s="23"/>
    </row>
    <row r="2211" ht="15.75">
      <c r="C2211" s="23"/>
    </row>
    <row r="2212" ht="15.75">
      <c r="C2212" s="23"/>
    </row>
    <row r="2213" ht="15.75">
      <c r="C2213" s="23"/>
    </row>
    <row r="2214" ht="15.75">
      <c r="C2214" s="23"/>
    </row>
    <row r="2215" ht="15.75">
      <c r="C2215" s="23"/>
    </row>
    <row r="2216" ht="15.75">
      <c r="C2216" s="23"/>
    </row>
    <row r="2217" ht="15.75">
      <c r="C2217" s="23"/>
    </row>
    <row r="2218" ht="15.75">
      <c r="C2218" s="23"/>
    </row>
    <row r="2219" ht="15.75">
      <c r="C2219" s="23"/>
    </row>
    <row r="2220" ht="15.75">
      <c r="C2220" s="23"/>
    </row>
    <row r="2221" ht="15.75">
      <c r="C2221" s="23"/>
    </row>
    <row r="2222" ht="15.75">
      <c r="C2222" s="23"/>
    </row>
    <row r="2223" ht="15.75">
      <c r="C2223" s="23"/>
    </row>
    <row r="2224" ht="15.75">
      <c r="C2224" s="23"/>
    </row>
    <row r="2225" ht="15.75">
      <c r="C2225" s="23"/>
    </row>
    <row r="2226" ht="15.75">
      <c r="C2226" s="23"/>
    </row>
    <row r="2227" ht="15.75">
      <c r="C2227" s="23"/>
    </row>
    <row r="2228" ht="15.75">
      <c r="C2228" s="23"/>
    </row>
    <row r="2229" ht="15.75">
      <c r="C2229" s="23"/>
    </row>
    <row r="2230" ht="15.75">
      <c r="C2230" s="23"/>
    </row>
    <row r="2231" ht="15.75">
      <c r="C2231" s="23"/>
    </row>
    <row r="2232" ht="15.75">
      <c r="C2232" s="23"/>
    </row>
    <row r="2233" ht="15.75">
      <c r="C2233" s="23"/>
    </row>
    <row r="2234" ht="15.75">
      <c r="C2234" s="23"/>
    </row>
    <row r="2235" ht="15.75">
      <c r="C2235" s="23"/>
    </row>
    <row r="2236" ht="15.75">
      <c r="C2236" s="23"/>
    </row>
    <row r="2237" ht="15.75">
      <c r="C2237" s="23"/>
    </row>
    <row r="2238" ht="15.75">
      <c r="C2238" s="23"/>
    </row>
    <row r="2239" ht="15.75">
      <c r="C2239" s="23"/>
    </row>
    <row r="2240" ht="15.75">
      <c r="C2240" s="23"/>
    </row>
    <row r="2241" ht="15.75">
      <c r="C2241" s="23"/>
    </row>
    <row r="2242" ht="15.75">
      <c r="C2242" s="23"/>
    </row>
    <row r="2243" ht="15.75">
      <c r="C2243" s="23"/>
    </row>
    <row r="2244" ht="15.75">
      <c r="C2244" s="23"/>
    </row>
    <row r="2245" ht="15.75">
      <c r="C2245" s="23"/>
    </row>
    <row r="2246" ht="15.75">
      <c r="C2246" s="23"/>
    </row>
    <row r="2247" ht="15.75">
      <c r="C2247" s="23"/>
    </row>
    <row r="2248" ht="15.75">
      <c r="C2248" s="23"/>
    </row>
    <row r="2249" ht="15.75">
      <c r="C2249" s="23"/>
    </row>
    <row r="2250" ht="15.75">
      <c r="C2250" s="23"/>
    </row>
    <row r="2251" ht="15.75">
      <c r="C2251" s="23"/>
    </row>
    <row r="2252" ht="15.75">
      <c r="C2252" s="23"/>
    </row>
    <row r="2253" ht="15.75">
      <c r="C2253" s="23"/>
    </row>
    <row r="2254" ht="15.75">
      <c r="C2254" s="23"/>
    </row>
    <row r="2255" ht="15.75">
      <c r="C2255" s="23"/>
    </row>
    <row r="2256" ht="15.75">
      <c r="C2256" s="23"/>
    </row>
    <row r="2257" ht="15.75">
      <c r="C2257" s="23"/>
    </row>
    <row r="2258" ht="15.75">
      <c r="C2258" s="23"/>
    </row>
    <row r="2259" ht="15.75">
      <c r="C2259" s="23"/>
    </row>
    <row r="2260" ht="15.75">
      <c r="C2260" s="23"/>
    </row>
    <row r="2261" ht="15.75">
      <c r="C2261" s="23"/>
    </row>
    <row r="2262" ht="15.75">
      <c r="C2262" s="23"/>
    </row>
    <row r="2263" ht="15.75">
      <c r="C2263" s="23"/>
    </row>
    <row r="2264" ht="15.75">
      <c r="C2264" s="23"/>
    </row>
    <row r="2265" ht="15.75">
      <c r="C2265" s="23"/>
    </row>
    <row r="2266" ht="15.75">
      <c r="C2266" s="23"/>
    </row>
    <row r="2267" ht="15.75">
      <c r="C2267" s="23"/>
    </row>
    <row r="2268" ht="15.75">
      <c r="C2268" s="23"/>
    </row>
    <row r="2269" ht="15.75">
      <c r="C2269" s="23"/>
    </row>
    <row r="2270" ht="15.75">
      <c r="C2270" s="23"/>
    </row>
    <row r="2271" ht="15.75">
      <c r="C2271" s="23"/>
    </row>
    <row r="2272" ht="15.75">
      <c r="C2272" s="23"/>
    </row>
    <row r="2273" ht="15.75">
      <c r="C2273" s="23"/>
    </row>
    <row r="2274" ht="15.75">
      <c r="C2274" s="23"/>
    </row>
    <row r="2275" ht="15.75">
      <c r="C2275" s="23"/>
    </row>
    <row r="2276" ht="15.75">
      <c r="C2276" s="23"/>
    </row>
    <row r="2277" ht="15.75">
      <c r="C2277" s="23"/>
    </row>
    <row r="2278" ht="15.75">
      <c r="C2278" s="23"/>
    </row>
    <row r="2279" ht="15.75">
      <c r="C2279" s="23"/>
    </row>
    <row r="2280" ht="15.75">
      <c r="C2280" s="23"/>
    </row>
    <row r="2281" ht="15.75">
      <c r="C2281" s="23"/>
    </row>
    <row r="2282" ht="15.75">
      <c r="C2282" s="23"/>
    </row>
    <row r="2283" ht="15.75">
      <c r="C2283" s="23"/>
    </row>
    <row r="2284" ht="15.75">
      <c r="C2284" s="23"/>
    </row>
    <row r="2285" ht="15.75">
      <c r="C2285" s="23"/>
    </row>
    <row r="2286" ht="15.75">
      <c r="C2286" s="23"/>
    </row>
    <row r="2287" ht="15.75">
      <c r="C2287" s="23"/>
    </row>
    <row r="2288" ht="15.75">
      <c r="C2288" s="23"/>
    </row>
    <row r="2289" ht="15.75">
      <c r="C2289" s="23"/>
    </row>
    <row r="2290" ht="15.75">
      <c r="C2290" s="23"/>
    </row>
    <row r="2291" ht="15.75">
      <c r="C2291" s="23"/>
    </row>
    <row r="2292" ht="15.75">
      <c r="C2292" s="23"/>
    </row>
    <row r="2293" ht="15.75">
      <c r="C2293" s="23"/>
    </row>
    <row r="2294" ht="15.75">
      <c r="C2294" s="23"/>
    </row>
    <row r="2295" ht="15.75">
      <c r="C2295" s="23"/>
    </row>
    <row r="2296" ht="15.75">
      <c r="C2296" s="23"/>
    </row>
    <row r="2297" ht="15.75">
      <c r="C2297" s="23"/>
    </row>
    <row r="2298" ht="15.75">
      <c r="C2298" s="23"/>
    </row>
    <row r="2299" ht="15.75">
      <c r="C2299" s="23"/>
    </row>
    <row r="2300" ht="15.75">
      <c r="C2300" s="23"/>
    </row>
    <row r="2301" ht="15.75">
      <c r="C2301" s="23"/>
    </row>
    <row r="2302" ht="15.75">
      <c r="C2302" s="23"/>
    </row>
    <row r="2303" ht="15.75">
      <c r="C2303" s="23"/>
    </row>
    <row r="2304" ht="15.75">
      <c r="C2304" s="23"/>
    </row>
    <row r="2305" ht="15.75">
      <c r="C2305" s="23"/>
    </row>
    <row r="2306" ht="15.75">
      <c r="C2306" s="23"/>
    </row>
    <row r="2307" ht="15.75">
      <c r="C2307" s="23"/>
    </row>
    <row r="2308" ht="15.75">
      <c r="C2308" s="23"/>
    </row>
    <row r="2309" ht="15.75">
      <c r="C2309" s="23"/>
    </row>
    <row r="2310" ht="15.75">
      <c r="C2310" s="23"/>
    </row>
    <row r="2311" ht="15.75">
      <c r="C2311" s="23"/>
    </row>
    <row r="2312" ht="15.75">
      <c r="C2312" s="23"/>
    </row>
    <row r="2313" ht="15.75">
      <c r="C2313" s="23"/>
    </row>
    <row r="2314" ht="15.75">
      <c r="C2314" s="23"/>
    </row>
    <row r="2315" ht="15.75">
      <c r="C2315" s="23"/>
    </row>
    <row r="2316" ht="15.75">
      <c r="C2316" s="23"/>
    </row>
    <row r="2317" ht="15.75">
      <c r="C2317" s="23"/>
    </row>
    <row r="2318" ht="15.75">
      <c r="C2318" s="23"/>
    </row>
    <row r="2319" ht="15.75">
      <c r="C2319" s="23"/>
    </row>
    <row r="2320" ht="15.75">
      <c r="C2320" s="23"/>
    </row>
    <row r="2321" ht="15.75">
      <c r="C2321" s="23"/>
    </row>
    <row r="2322" ht="15.75">
      <c r="C2322" s="23"/>
    </row>
    <row r="2323" ht="15.75">
      <c r="C2323" s="23"/>
    </row>
    <row r="2324" ht="15.75">
      <c r="C2324" s="23"/>
    </row>
    <row r="2325" ht="15.75">
      <c r="C2325" s="23"/>
    </row>
    <row r="2326" ht="15.75">
      <c r="C2326" s="23"/>
    </row>
    <row r="2327" ht="15.75">
      <c r="C2327" s="23"/>
    </row>
    <row r="2328" ht="15.75">
      <c r="C2328" s="23"/>
    </row>
    <row r="2329" ht="15.75">
      <c r="C2329" s="23"/>
    </row>
    <row r="2330" ht="15.75">
      <c r="C2330" s="23"/>
    </row>
    <row r="2331" ht="15.75">
      <c r="C2331" s="23"/>
    </row>
    <row r="2332" ht="15.75">
      <c r="C2332" s="23"/>
    </row>
    <row r="2333" ht="15.75">
      <c r="C2333" s="23"/>
    </row>
    <row r="2334" ht="15.75">
      <c r="C2334" s="23"/>
    </row>
    <row r="2335" ht="15.75">
      <c r="C2335" s="23"/>
    </row>
    <row r="2336" ht="15.75">
      <c r="C2336" s="23"/>
    </row>
    <row r="2337" ht="15.75">
      <c r="C2337" s="23"/>
    </row>
    <row r="2338" ht="15.75">
      <c r="C2338" s="23"/>
    </row>
    <row r="2339" ht="15.75">
      <c r="C2339" s="23"/>
    </row>
    <row r="2340" ht="15.75">
      <c r="C2340" s="23"/>
    </row>
    <row r="2341" ht="15.75">
      <c r="C2341" s="23"/>
    </row>
    <row r="2342" ht="15.75">
      <c r="C2342" s="23"/>
    </row>
    <row r="2343" ht="15.75">
      <c r="C2343" s="23"/>
    </row>
    <row r="2344" ht="15.75">
      <c r="C2344" s="23"/>
    </row>
    <row r="2345" ht="15.75">
      <c r="C2345" s="23"/>
    </row>
    <row r="2346" ht="15.75">
      <c r="C2346" s="23"/>
    </row>
    <row r="2347" ht="15.75">
      <c r="C2347" s="23"/>
    </row>
    <row r="2348" ht="15.75">
      <c r="C2348" s="23"/>
    </row>
    <row r="2349" ht="15.75">
      <c r="C2349" s="23"/>
    </row>
    <row r="2350" ht="15.75">
      <c r="C2350" s="23"/>
    </row>
    <row r="2351" ht="15.75">
      <c r="C2351" s="23"/>
    </row>
    <row r="2352" ht="15.75">
      <c r="C2352" s="23"/>
    </row>
    <row r="2353" ht="15.75">
      <c r="C2353" s="23"/>
    </row>
    <row r="2354" ht="15.75">
      <c r="C2354" s="23"/>
    </row>
    <row r="2355" ht="15.75">
      <c r="C2355" s="23"/>
    </row>
    <row r="2356" ht="15.75">
      <c r="C2356" s="23"/>
    </row>
    <row r="2357" ht="15.75">
      <c r="C2357" s="23"/>
    </row>
    <row r="2358" ht="15.75">
      <c r="C2358" s="23"/>
    </row>
    <row r="2359" ht="15.75">
      <c r="C2359" s="23"/>
    </row>
    <row r="2360" ht="15.75">
      <c r="C2360" s="23"/>
    </row>
    <row r="2361" ht="15.75">
      <c r="C2361" s="23"/>
    </row>
    <row r="2362" ht="15.75">
      <c r="C2362" s="23"/>
    </row>
    <row r="2363" ht="15.75">
      <c r="C2363" s="23"/>
    </row>
    <row r="2364" ht="15.75">
      <c r="C2364" s="23"/>
    </row>
    <row r="2365" ht="15.75">
      <c r="C2365" s="23"/>
    </row>
    <row r="2366" ht="15.75">
      <c r="C2366" s="23"/>
    </row>
    <row r="2367" ht="15.75">
      <c r="C2367" s="23"/>
    </row>
    <row r="2368" ht="15.75">
      <c r="C2368" s="23"/>
    </row>
    <row r="2369" ht="15.75">
      <c r="C2369" s="23"/>
    </row>
    <row r="2370" ht="15.75">
      <c r="C2370" s="23"/>
    </row>
    <row r="2371" ht="15.75">
      <c r="C2371" s="23"/>
    </row>
    <row r="2372" ht="15.75">
      <c r="C2372" s="23"/>
    </row>
    <row r="2373" ht="15.75">
      <c r="C2373" s="23"/>
    </row>
    <row r="2374" ht="15.75">
      <c r="C2374" s="23"/>
    </row>
    <row r="2375" ht="15.75">
      <c r="C2375" s="23"/>
    </row>
    <row r="2376" ht="15.75">
      <c r="C2376" s="23"/>
    </row>
    <row r="2377" ht="15.75">
      <c r="C2377" s="23"/>
    </row>
    <row r="2378" ht="15.75">
      <c r="C2378" s="23"/>
    </row>
    <row r="2379" ht="15.75">
      <c r="C2379" s="23"/>
    </row>
    <row r="2380" ht="15.75">
      <c r="C2380" s="23"/>
    </row>
    <row r="2381" ht="15.75">
      <c r="C2381" s="23"/>
    </row>
    <row r="2382" ht="15.75">
      <c r="C2382" s="23"/>
    </row>
    <row r="2383" ht="15.75">
      <c r="C2383" s="23"/>
    </row>
    <row r="2384" ht="15.75">
      <c r="C2384" s="23"/>
    </row>
    <row r="2385" ht="15.75">
      <c r="C2385" s="23"/>
    </row>
    <row r="2386" ht="15.75">
      <c r="C2386" s="23"/>
    </row>
    <row r="2387" ht="15.75">
      <c r="C2387" s="23"/>
    </row>
    <row r="2388" ht="15.75">
      <c r="C2388" s="23"/>
    </row>
    <row r="2389" ht="15.75">
      <c r="C2389" s="23"/>
    </row>
    <row r="2390" ht="15.75">
      <c r="C2390" s="23"/>
    </row>
    <row r="2391" ht="15.75">
      <c r="C2391" s="23"/>
    </row>
    <row r="2392" ht="15.75">
      <c r="C2392" s="23"/>
    </row>
    <row r="2393" ht="15.75">
      <c r="C2393" s="23"/>
    </row>
    <row r="2394" ht="15.75">
      <c r="C2394" s="23"/>
    </row>
    <row r="2395" ht="15.75">
      <c r="C2395" s="23"/>
    </row>
    <row r="2396" ht="15.75">
      <c r="C2396" s="23"/>
    </row>
    <row r="2397" ht="15.75">
      <c r="C2397" s="23"/>
    </row>
    <row r="2398" ht="15.75">
      <c r="C2398" s="23"/>
    </row>
    <row r="2399" ht="15.75">
      <c r="C2399" s="23"/>
    </row>
    <row r="2400" ht="15.75">
      <c r="C2400" s="23"/>
    </row>
    <row r="2401" ht="15.75">
      <c r="C2401" s="23"/>
    </row>
    <row r="2402" ht="15.75">
      <c r="C2402" s="23"/>
    </row>
    <row r="2403" ht="15.75">
      <c r="C2403" s="23"/>
    </row>
    <row r="2404" ht="15.75">
      <c r="C2404" s="23"/>
    </row>
    <row r="2405" ht="15.75">
      <c r="C2405" s="23"/>
    </row>
    <row r="2406" ht="15.75">
      <c r="C2406" s="23"/>
    </row>
    <row r="2407" ht="15.75">
      <c r="C2407" s="23"/>
    </row>
    <row r="2408" ht="15.75">
      <c r="C2408" s="23"/>
    </row>
    <row r="2409" ht="15.75">
      <c r="C2409" s="23"/>
    </row>
    <row r="2410" ht="15.75">
      <c r="C2410" s="23"/>
    </row>
    <row r="2411" ht="15.75">
      <c r="C2411" s="23"/>
    </row>
    <row r="2412" ht="15.75">
      <c r="C2412" s="23"/>
    </row>
    <row r="2413" ht="15.75">
      <c r="C2413" s="23"/>
    </row>
    <row r="2414" ht="15.75">
      <c r="C2414" s="23"/>
    </row>
    <row r="2415" ht="15.75">
      <c r="C2415" s="23"/>
    </row>
    <row r="2416" ht="15.75">
      <c r="C2416" s="23"/>
    </row>
    <row r="2417" ht="15.75">
      <c r="C2417" s="23"/>
    </row>
    <row r="2418" ht="15.75">
      <c r="C2418" s="23"/>
    </row>
    <row r="2419" ht="15.75">
      <c r="C2419" s="23"/>
    </row>
    <row r="2420" ht="15.75">
      <c r="C2420" s="23"/>
    </row>
    <row r="2421" ht="15.75">
      <c r="C2421" s="23"/>
    </row>
    <row r="2422" ht="15.75">
      <c r="C2422" s="23"/>
    </row>
    <row r="2423" ht="15.75">
      <c r="C2423" s="23"/>
    </row>
    <row r="2424" ht="15.75">
      <c r="C2424" s="23"/>
    </row>
    <row r="2425" ht="15.75">
      <c r="C2425" s="23"/>
    </row>
    <row r="2426" ht="15.75">
      <c r="C2426" s="23"/>
    </row>
    <row r="2427" ht="15.75">
      <c r="C2427" s="23"/>
    </row>
    <row r="2428" ht="15.75">
      <c r="C2428" s="23"/>
    </row>
    <row r="2429" ht="15.75">
      <c r="C2429" s="23"/>
    </row>
    <row r="2430" ht="15.75">
      <c r="C2430" s="23"/>
    </row>
    <row r="2431" ht="15.75">
      <c r="C2431" s="23"/>
    </row>
    <row r="2432" ht="15.75">
      <c r="C2432" s="23"/>
    </row>
    <row r="2433" ht="15.75">
      <c r="C2433" s="23"/>
    </row>
    <row r="2434" ht="15.75">
      <c r="C2434" s="23"/>
    </row>
    <row r="2435" ht="15.75">
      <c r="C2435" s="23"/>
    </row>
    <row r="2436" ht="15.75">
      <c r="C2436" s="23"/>
    </row>
    <row r="2437" ht="15.75">
      <c r="C2437" s="23"/>
    </row>
    <row r="2438" ht="15.75">
      <c r="C2438" s="23"/>
    </row>
    <row r="2439" ht="15.75">
      <c r="C2439" s="23"/>
    </row>
    <row r="2440" ht="15.75">
      <c r="C2440" s="23"/>
    </row>
    <row r="2441" ht="15.75">
      <c r="C2441" s="23"/>
    </row>
    <row r="2442" ht="15.75">
      <c r="C2442" s="23"/>
    </row>
    <row r="2443" ht="15.75">
      <c r="C2443" s="23"/>
    </row>
    <row r="2444" ht="15.75">
      <c r="C2444" s="23"/>
    </row>
    <row r="2445" ht="15.75">
      <c r="C2445" s="23"/>
    </row>
    <row r="2446" ht="15.75">
      <c r="C2446" s="23"/>
    </row>
    <row r="2447" ht="15.75">
      <c r="C2447" s="23"/>
    </row>
    <row r="2448" ht="15.75">
      <c r="C2448" s="23"/>
    </row>
    <row r="2449" ht="15.75">
      <c r="C2449" s="23"/>
    </row>
    <row r="2450" ht="15.75">
      <c r="C2450" s="23"/>
    </row>
    <row r="2451" ht="15.75">
      <c r="C2451" s="23"/>
    </row>
    <row r="2452" ht="15.75">
      <c r="C2452" s="23"/>
    </row>
    <row r="2453" ht="15.75">
      <c r="C2453" s="23"/>
    </row>
    <row r="2454" ht="15.75">
      <c r="C2454" s="23"/>
    </row>
    <row r="2455" ht="15.75">
      <c r="C2455" s="23"/>
    </row>
    <row r="2456" ht="15.75">
      <c r="C2456" s="23"/>
    </row>
    <row r="2457" ht="15.75">
      <c r="C2457" s="23"/>
    </row>
    <row r="2458" ht="15.75">
      <c r="C2458" s="23"/>
    </row>
    <row r="2459" ht="15.75">
      <c r="C2459" s="23"/>
    </row>
    <row r="2460" ht="15.75">
      <c r="C2460" s="23"/>
    </row>
    <row r="2461" ht="15.75">
      <c r="C2461" s="23"/>
    </row>
    <row r="2462" ht="15.75">
      <c r="C2462" s="23"/>
    </row>
    <row r="2463" ht="15.75">
      <c r="C2463" s="23"/>
    </row>
    <row r="2464" ht="15.75">
      <c r="C2464" s="23"/>
    </row>
    <row r="2465" ht="15.75">
      <c r="C2465" s="23"/>
    </row>
    <row r="2466" ht="15.75">
      <c r="C2466" s="23"/>
    </row>
    <row r="2467" ht="15.75">
      <c r="C2467" s="23"/>
    </row>
    <row r="2468" ht="15.75">
      <c r="C2468" s="23"/>
    </row>
    <row r="2469" ht="15.75">
      <c r="C2469" s="23"/>
    </row>
    <row r="2470" ht="15.75">
      <c r="C2470" s="23"/>
    </row>
    <row r="2471" ht="15.75">
      <c r="C2471" s="23"/>
    </row>
    <row r="2472" ht="15.75">
      <c r="C2472" s="23"/>
    </row>
    <row r="2473" ht="15.75">
      <c r="C2473" s="23"/>
    </row>
    <row r="2474" ht="15.75">
      <c r="C2474" s="23"/>
    </row>
    <row r="2475" ht="15.75">
      <c r="C2475" s="23"/>
    </row>
    <row r="2476" ht="15.75">
      <c r="C2476" s="23"/>
    </row>
    <row r="2477" ht="15.75">
      <c r="C2477" s="23"/>
    </row>
    <row r="2478" ht="15.75">
      <c r="C2478" s="23"/>
    </row>
    <row r="2479" ht="15.75">
      <c r="C2479" s="23"/>
    </row>
    <row r="2480" ht="15.75">
      <c r="C2480" s="23"/>
    </row>
    <row r="2481" ht="15.75">
      <c r="C2481" s="23"/>
    </row>
    <row r="2482" ht="15.75">
      <c r="C2482" s="23"/>
    </row>
    <row r="2483" ht="15.75">
      <c r="C2483" s="23"/>
    </row>
    <row r="2484" ht="15.75">
      <c r="C2484" s="23"/>
    </row>
    <row r="2485" ht="15.75">
      <c r="C2485" s="23"/>
    </row>
    <row r="2486" ht="15.75">
      <c r="C2486" s="23"/>
    </row>
    <row r="2487" ht="15.75">
      <c r="C2487" s="23"/>
    </row>
    <row r="2488" ht="15.75">
      <c r="C2488" s="23"/>
    </row>
    <row r="2489" ht="15.75">
      <c r="C2489" s="23"/>
    </row>
    <row r="2490" ht="15.75">
      <c r="C2490" s="23"/>
    </row>
    <row r="2491" ht="15.75">
      <c r="C2491" s="23"/>
    </row>
    <row r="2492" ht="15.75">
      <c r="C2492" s="23"/>
    </row>
    <row r="2493" ht="15.75">
      <c r="C2493" s="23"/>
    </row>
    <row r="2494" ht="15.75">
      <c r="C2494" s="23"/>
    </row>
    <row r="2495" ht="15.75">
      <c r="C2495" s="23"/>
    </row>
    <row r="2496" ht="15.75">
      <c r="C2496" s="23"/>
    </row>
    <row r="2497" ht="15.75">
      <c r="C2497" s="23"/>
    </row>
    <row r="2498" ht="15.75">
      <c r="C2498" s="23"/>
    </row>
    <row r="2499" ht="15.75">
      <c r="C2499" s="23"/>
    </row>
    <row r="2500" ht="15.75">
      <c r="C2500" s="23"/>
    </row>
    <row r="2501" ht="15.75">
      <c r="C2501" s="23"/>
    </row>
    <row r="2502" ht="15.75">
      <c r="C2502" s="23"/>
    </row>
    <row r="2503" ht="15.75">
      <c r="C2503" s="23"/>
    </row>
    <row r="2504" ht="15.75">
      <c r="C2504" s="23"/>
    </row>
    <row r="2505" ht="15.75">
      <c r="C2505" s="23"/>
    </row>
    <row r="2506" ht="15.75">
      <c r="C2506" s="23"/>
    </row>
    <row r="2507" ht="15.75">
      <c r="C2507" s="23"/>
    </row>
    <row r="2508" ht="15.75">
      <c r="C2508" s="23"/>
    </row>
    <row r="2509" ht="15.75">
      <c r="C2509" s="23"/>
    </row>
    <row r="2510" ht="15.75">
      <c r="C2510" s="23"/>
    </row>
    <row r="2511" ht="15.75">
      <c r="C2511" s="23"/>
    </row>
    <row r="2512" ht="15.75">
      <c r="C2512" s="23"/>
    </row>
    <row r="2513" ht="15.75">
      <c r="C2513" s="23"/>
    </row>
    <row r="2514" ht="15.75">
      <c r="C2514" s="23"/>
    </row>
    <row r="2515" ht="15.75">
      <c r="C2515" s="23"/>
    </row>
    <row r="2516" ht="15.75">
      <c r="C2516" s="23"/>
    </row>
    <row r="2517" ht="15.75">
      <c r="C2517" s="23"/>
    </row>
    <row r="2518" ht="15.75">
      <c r="C2518" s="23"/>
    </row>
    <row r="2519" ht="15.75">
      <c r="C2519" s="23"/>
    </row>
    <row r="2520" ht="15.75">
      <c r="C2520" s="23"/>
    </row>
    <row r="2521" ht="15.75">
      <c r="C2521" s="23"/>
    </row>
    <row r="2522" ht="15.75">
      <c r="C2522" s="23"/>
    </row>
    <row r="2523" ht="15.75">
      <c r="C2523" s="23"/>
    </row>
    <row r="2524" ht="15.75">
      <c r="C2524" s="23"/>
    </row>
    <row r="2525" ht="15.75">
      <c r="C2525" s="23"/>
    </row>
    <row r="2526" ht="15.75">
      <c r="C2526" s="23"/>
    </row>
    <row r="2527" ht="15.75">
      <c r="C2527" s="23"/>
    </row>
    <row r="2528" ht="15.75">
      <c r="C2528" s="23"/>
    </row>
    <row r="2529" ht="15.75">
      <c r="C2529" s="23"/>
    </row>
    <row r="2530" ht="15.75">
      <c r="C2530" s="23"/>
    </row>
    <row r="2531" ht="15.75">
      <c r="C2531" s="23"/>
    </row>
    <row r="2532" ht="15.75">
      <c r="C2532" s="23"/>
    </row>
    <row r="2533" ht="15.75">
      <c r="C2533" s="23"/>
    </row>
    <row r="2534" ht="15.75">
      <c r="C2534" s="23"/>
    </row>
    <row r="2535" ht="15.75">
      <c r="C2535" s="23"/>
    </row>
    <row r="2536" ht="15.75">
      <c r="C2536" s="23"/>
    </row>
    <row r="2537" ht="15.75">
      <c r="C2537" s="23"/>
    </row>
    <row r="2538" ht="15.75">
      <c r="C2538" s="23"/>
    </row>
    <row r="2539" ht="15.75">
      <c r="C2539" s="23"/>
    </row>
    <row r="2540" ht="15.75">
      <c r="C2540" s="23"/>
    </row>
    <row r="2541" ht="15.75">
      <c r="C2541" s="23"/>
    </row>
    <row r="2542" ht="15.75">
      <c r="C2542" s="23"/>
    </row>
    <row r="2543" ht="15.75">
      <c r="C2543" s="23"/>
    </row>
    <row r="2544" ht="15.75">
      <c r="C2544" s="23"/>
    </row>
    <row r="2545" ht="15.75">
      <c r="C2545" s="23"/>
    </row>
    <row r="2546" ht="15.75">
      <c r="C2546" s="23"/>
    </row>
    <row r="2547" ht="15.75">
      <c r="C2547" s="23"/>
    </row>
    <row r="2548" ht="15.75">
      <c r="C2548" s="23"/>
    </row>
    <row r="2549" ht="15.75">
      <c r="C2549" s="23"/>
    </row>
    <row r="2550" ht="15.75">
      <c r="C2550" s="23"/>
    </row>
    <row r="2551" ht="15.75">
      <c r="C2551" s="23"/>
    </row>
    <row r="2552" ht="15.75">
      <c r="C2552" s="23"/>
    </row>
    <row r="2553" ht="15.75">
      <c r="C2553" s="23"/>
    </row>
    <row r="2554" ht="15.75">
      <c r="C2554" s="23"/>
    </row>
    <row r="2555" ht="15.75">
      <c r="C2555" s="23"/>
    </row>
    <row r="2556" ht="15.75">
      <c r="C2556" s="23"/>
    </row>
    <row r="2557" ht="15.75">
      <c r="C2557" s="23"/>
    </row>
    <row r="2558" ht="15.75">
      <c r="C2558" s="23"/>
    </row>
    <row r="2559" ht="15.75">
      <c r="C2559" s="23"/>
    </row>
    <row r="2560" ht="15.75">
      <c r="C2560" s="23"/>
    </row>
    <row r="2561" ht="15.75">
      <c r="C2561" s="23"/>
    </row>
    <row r="2562" ht="15.75">
      <c r="C2562" s="23"/>
    </row>
    <row r="2563" ht="15.75">
      <c r="C2563" s="23"/>
    </row>
    <row r="2564" ht="15.75">
      <c r="C2564" s="23"/>
    </row>
    <row r="2565" ht="15.75">
      <c r="C2565" s="23"/>
    </row>
    <row r="2566" ht="15.75">
      <c r="C2566" s="23"/>
    </row>
    <row r="2567" ht="15.75">
      <c r="C2567" s="23"/>
    </row>
    <row r="2568" ht="15.75">
      <c r="C2568" s="23"/>
    </row>
    <row r="2569" ht="15.75">
      <c r="C2569" s="23"/>
    </row>
    <row r="2570" ht="15.75">
      <c r="C2570" s="23"/>
    </row>
    <row r="2571" ht="15.75">
      <c r="C2571" s="23"/>
    </row>
    <row r="2572" ht="15.75">
      <c r="C2572" s="23"/>
    </row>
    <row r="2573" ht="15.75">
      <c r="C2573" s="23"/>
    </row>
    <row r="2574" ht="15.75">
      <c r="C2574" s="23"/>
    </row>
    <row r="2575" ht="15.75">
      <c r="C2575" s="23"/>
    </row>
    <row r="2576" ht="15.75">
      <c r="C2576" s="23"/>
    </row>
    <row r="2577" ht="15.75">
      <c r="C2577" s="23"/>
    </row>
    <row r="2578" ht="15.75">
      <c r="C2578" s="23"/>
    </row>
    <row r="2579" ht="15.75">
      <c r="C2579" s="23"/>
    </row>
    <row r="2580" ht="15.75">
      <c r="C2580" s="23"/>
    </row>
    <row r="2581" ht="15.75">
      <c r="C2581" s="23"/>
    </row>
    <row r="2582" ht="15.75">
      <c r="C2582" s="23"/>
    </row>
    <row r="2583" ht="15.75">
      <c r="C2583" s="23"/>
    </row>
    <row r="2584" ht="15.75">
      <c r="C2584" s="23"/>
    </row>
    <row r="2585" ht="15.75">
      <c r="C2585" s="23"/>
    </row>
    <row r="2586" ht="15.75">
      <c r="C2586" s="23"/>
    </row>
    <row r="2587" ht="15.75">
      <c r="C2587" s="23"/>
    </row>
    <row r="2588" ht="15.75">
      <c r="C2588" s="23"/>
    </row>
    <row r="2589" ht="15.75">
      <c r="C2589" s="23"/>
    </row>
    <row r="2590" ht="15.75">
      <c r="C2590" s="23"/>
    </row>
    <row r="2591" ht="15.75">
      <c r="C2591" s="23"/>
    </row>
    <row r="2592" ht="15.75">
      <c r="C2592" s="23"/>
    </row>
    <row r="2593" ht="15.75">
      <c r="C2593" s="23"/>
    </row>
    <row r="2594" ht="15.75">
      <c r="C2594" s="23"/>
    </row>
    <row r="2595" ht="15.75">
      <c r="C2595" s="23"/>
    </row>
    <row r="2596" ht="15.75">
      <c r="C2596" s="23"/>
    </row>
    <row r="2597" ht="15.75">
      <c r="C2597" s="23"/>
    </row>
    <row r="2598" ht="15.75">
      <c r="C2598" s="23"/>
    </row>
    <row r="2599" ht="15.75">
      <c r="C2599" s="23"/>
    </row>
    <row r="2600" ht="15.75">
      <c r="C2600" s="23"/>
    </row>
    <row r="2601" ht="15.75">
      <c r="C2601" s="23"/>
    </row>
    <row r="2602" ht="15.75">
      <c r="C2602" s="23"/>
    </row>
    <row r="2603" ht="15.75">
      <c r="C2603" s="23"/>
    </row>
    <row r="2604" ht="15.75">
      <c r="C2604" s="23"/>
    </row>
    <row r="2605" ht="15.75">
      <c r="C2605" s="23"/>
    </row>
    <row r="2606" ht="15.75">
      <c r="C2606" s="23"/>
    </row>
    <row r="2607" ht="15.75">
      <c r="C2607" s="23"/>
    </row>
    <row r="2608" ht="15.75">
      <c r="C2608" s="23"/>
    </row>
    <row r="2609" ht="15.75">
      <c r="C2609" s="23"/>
    </row>
    <row r="2610" ht="15.75">
      <c r="C2610" s="23"/>
    </row>
    <row r="2611" ht="15.75">
      <c r="C2611" s="23"/>
    </row>
    <row r="2612" ht="15.75">
      <c r="C2612" s="23"/>
    </row>
    <row r="2613" ht="15.75">
      <c r="C2613" s="23"/>
    </row>
    <row r="2614" ht="15.75">
      <c r="C2614" s="23"/>
    </row>
    <row r="2615" ht="15.75">
      <c r="C2615" s="23"/>
    </row>
    <row r="2616" ht="15.75">
      <c r="C2616" s="23"/>
    </row>
    <row r="2617" ht="15.75">
      <c r="C2617" s="23"/>
    </row>
    <row r="2618" ht="15.75">
      <c r="C2618" s="23"/>
    </row>
    <row r="2619" ht="15.75">
      <c r="C2619" s="23"/>
    </row>
    <row r="2620" ht="15.75">
      <c r="C2620" s="23"/>
    </row>
    <row r="2621" ht="15.75">
      <c r="C2621" s="23"/>
    </row>
    <row r="2622" ht="15.75">
      <c r="C2622" s="23"/>
    </row>
    <row r="2623" ht="15.75">
      <c r="C2623" s="23"/>
    </row>
    <row r="2624" ht="15.75">
      <c r="C2624" s="23"/>
    </row>
    <row r="2625" ht="15.75">
      <c r="C2625" s="23"/>
    </row>
    <row r="2626" ht="15.75">
      <c r="C2626" s="23"/>
    </row>
    <row r="2627" ht="15.75">
      <c r="C2627" s="23"/>
    </row>
    <row r="2628" ht="15.75">
      <c r="C2628" s="23"/>
    </row>
    <row r="2629" ht="15.75">
      <c r="C2629" s="23"/>
    </row>
    <row r="2630" ht="15.75">
      <c r="C2630" s="23"/>
    </row>
    <row r="2631" ht="15.75">
      <c r="C2631" s="23"/>
    </row>
    <row r="2632" ht="15.75">
      <c r="C2632" s="23"/>
    </row>
    <row r="2633" ht="15.75">
      <c r="C2633" s="23"/>
    </row>
    <row r="2634" ht="15.75">
      <c r="C2634" s="23"/>
    </row>
    <row r="2635" ht="15.75">
      <c r="C2635" s="23"/>
    </row>
    <row r="2636" ht="15.75">
      <c r="C2636" s="23"/>
    </row>
    <row r="2637" ht="15.75">
      <c r="C2637" s="23"/>
    </row>
    <row r="2638" ht="15.75">
      <c r="C2638" s="23"/>
    </row>
    <row r="2639" ht="15.75">
      <c r="C2639" s="23"/>
    </row>
    <row r="2640" ht="15.75">
      <c r="C2640" s="23"/>
    </row>
    <row r="2641" ht="15.75">
      <c r="C2641" s="23"/>
    </row>
    <row r="2642" ht="15.75">
      <c r="C2642" s="23"/>
    </row>
    <row r="2643" ht="15.75">
      <c r="C2643" s="23"/>
    </row>
    <row r="2644" ht="15.75">
      <c r="C2644" s="23"/>
    </row>
    <row r="2645" ht="15.75">
      <c r="C2645" s="23"/>
    </row>
    <row r="2646" ht="15.75">
      <c r="C2646" s="23"/>
    </row>
    <row r="2647" ht="15.75">
      <c r="C2647" s="23"/>
    </row>
    <row r="2648" ht="15.75">
      <c r="C2648" s="23"/>
    </row>
    <row r="2649" ht="15.75">
      <c r="C2649" s="23"/>
    </row>
    <row r="2650" ht="15.75">
      <c r="C2650" s="23"/>
    </row>
    <row r="2651" ht="15.75">
      <c r="C2651" s="23"/>
    </row>
    <row r="2652" ht="15.75">
      <c r="C2652" s="23"/>
    </row>
    <row r="2653" ht="15.75">
      <c r="C2653" s="23"/>
    </row>
    <row r="2654" ht="15.75">
      <c r="C2654" s="23"/>
    </row>
    <row r="2655" ht="15.75">
      <c r="C2655" s="23"/>
    </row>
    <row r="2656" ht="15.75">
      <c r="C2656" s="23"/>
    </row>
    <row r="2657" ht="15.75">
      <c r="C2657" s="23"/>
    </row>
    <row r="2658" ht="15.75">
      <c r="C2658" s="23"/>
    </row>
    <row r="2659" ht="15.75">
      <c r="C2659" s="23"/>
    </row>
    <row r="2660" ht="15.75">
      <c r="C2660" s="23"/>
    </row>
    <row r="2661" ht="15.75">
      <c r="C2661" s="23"/>
    </row>
    <row r="2662" ht="15.75">
      <c r="C2662" s="23"/>
    </row>
    <row r="2663" ht="15.75">
      <c r="C2663" s="23"/>
    </row>
    <row r="2664" ht="15.75">
      <c r="C2664" s="23"/>
    </row>
    <row r="2665" ht="15.75">
      <c r="C2665" s="23"/>
    </row>
    <row r="2666" ht="15.75">
      <c r="C2666" s="23"/>
    </row>
    <row r="2667" ht="15.75">
      <c r="C2667" s="23"/>
    </row>
    <row r="2668" ht="15.75">
      <c r="C2668" s="23"/>
    </row>
    <row r="2669" ht="15.75">
      <c r="C2669" s="23"/>
    </row>
    <row r="2670" ht="15.75">
      <c r="C2670" s="23"/>
    </row>
    <row r="2671" ht="15.75">
      <c r="C2671" s="23"/>
    </row>
    <row r="2672" ht="15.75">
      <c r="C2672" s="23"/>
    </row>
    <row r="2673" ht="15.75">
      <c r="C2673" s="23"/>
    </row>
    <row r="2674" ht="15.75">
      <c r="C2674" s="23"/>
    </row>
    <row r="2675" ht="15.75">
      <c r="C2675" s="23"/>
    </row>
    <row r="2676" ht="15.75">
      <c r="C2676" s="23"/>
    </row>
    <row r="2677" ht="15.75">
      <c r="C2677" s="23"/>
    </row>
    <row r="2678" ht="15.75">
      <c r="C2678" s="23"/>
    </row>
    <row r="2679" ht="15.75">
      <c r="C2679" s="23"/>
    </row>
    <row r="2680" ht="15.75">
      <c r="C2680" s="23"/>
    </row>
    <row r="2681" ht="15.75">
      <c r="C2681" s="23"/>
    </row>
    <row r="2682" ht="15.75">
      <c r="C2682" s="23"/>
    </row>
    <row r="2683" ht="15.75">
      <c r="C2683" s="23"/>
    </row>
    <row r="2684" ht="15.75">
      <c r="C2684" s="23"/>
    </row>
    <row r="2685" ht="15.75">
      <c r="C2685" s="23"/>
    </row>
    <row r="2686" ht="15.75">
      <c r="C2686" s="23"/>
    </row>
    <row r="2687" ht="15.75">
      <c r="C2687" s="23"/>
    </row>
    <row r="2688" ht="15.75">
      <c r="C2688" s="23"/>
    </row>
    <row r="2689" ht="15.75">
      <c r="C2689" s="23"/>
    </row>
    <row r="2690" ht="15.75">
      <c r="C2690" s="23"/>
    </row>
    <row r="2691" ht="15.75">
      <c r="C2691" s="23"/>
    </row>
    <row r="2692" ht="15.75">
      <c r="C2692" s="23"/>
    </row>
    <row r="2693" ht="15.75">
      <c r="C2693" s="23"/>
    </row>
    <row r="2694" ht="15.75">
      <c r="C2694" s="23"/>
    </row>
    <row r="2695" ht="15.75">
      <c r="C2695" s="23"/>
    </row>
    <row r="2696" ht="15.75">
      <c r="C2696" s="23"/>
    </row>
    <row r="2697" ht="15.75">
      <c r="C2697" s="23"/>
    </row>
    <row r="2698" ht="15.75">
      <c r="C2698" s="23"/>
    </row>
    <row r="2699" ht="15.75">
      <c r="C2699" s="23"/>
    </row>
    <row r="2700" ht="15.75">
      <c r="C2700" s="23"/>
    </row>
    <row r="2701" ht="15.75">
      <c r="C2701" s="23"/>
    </row>
    <row r="2702" ht="15.75">
      <c r="C2702" s="23"/>
    </row>
    <row r="2703" ht="15.75">
      <c r="C2703" s="23"/>
    </row>
    <row r="2704" ht="15.75">
      <c r="C2704" s="23"/>
    </row>
    <row r="2705" ht="15.75">
      <c r="C2705" s="23"/>
    </row>
    <row r="2706" ht="15.75">
      <c r="C2706" s="23"/>
    </row>
    <row r="2707" ht="15.75">
      <c r="C2707" s="23"/>
    </row>
    <row r="2708" ht="15.75">
      <c r="C2708" s="23"/>
    </row>
    <row r="2709" ht="15.75">
      <c r="C2709" s="23"/>
    </row>
    <row r="2710" ht="15.75">
      <c r="C2710" s="23"/>
    </row>
    <row r="2711" ht="15.75">
      <c r="C2711" s="23"/>
    </row>
    <row r="2712" ht="15.75">
      <c r="C2712" s="23"/>
    </row>
    <row r="2713" ht="15.75">
      <c r="C2713" s="23"/>
    </row>
    <row r="2714" ht="15.75">
      <c r="C2714" s="23"/>
    </row>
    <row r="2715" ht="15.75">
      <c r="C2715" s="23"/>
    </row>
    <row r="2716" ht="15.75">
      <c r="C2716" s="23"/>
    </row>
    <row r="2717" ht="15.75">
      <c r="C2717" s="23"/>
    </row>
    <row r="2718" ht="15.75">
      <c r="C2718" s="23"/>
    </row>
    <row r="2719" ht="15.75">
      <c r="C2719" s="23"/>
    </row>
    <row r="2720" ht="15.75">
      <c r="C2720" s="23"/>
    </row>
    <row r="2721" ht="15.75">
      <c r="C2721" s="23"/>
    </row>
    <row r="2722" ht="15.75">
      <c r="C2722" s="23"/>
    </row>
    <row r="2723" ht="15.75">
      <c r="C2723" s="23"/>
    </row>
    <row r="2724" ht="15.75">
      <c r="C2724" s="23"/>
    </row>
    <row r="2725" ht="15.75">
      <c r="C2725" s="23"/>
    </row>
    <row r="2726" ht="15.75">
      <c r="C2726" s="23"/>
    </row>
    <row r="2727" ht="15.75">
      <c r="C2727" s="23"/>
    </row>
    <row r="2728" ht="15.75">
      <c r="C2728" s="23"/>
    </row>
    <row r="2729" ht="15.75">
      <c r="C2729" s="23"/>
    </row>
    <row r="2730" ht="15.75">
      <c r="C2730" s="23"/>
    </row>
    <row r="2731" ht="15.75">
      <c r="C2731" s="23"/>
    </row>
    <row r="2732" ht="15.75">
      <c r="C2732" s="23"/>
    </row>
    <row r="2733" ht="15.75">
      <c r="C2733" s="23"/>
    </row>
    <row r="2734" ht="15.75">
      <c r="C2734" s="23"/>
    </row>
    <row r="2735" ht="15.75">
      <c r="C2735" s="23"/>
    </row>
    <row r="2736" ht="15.75">
      <c r="C2736" s="23"/>
    </row>
    <row r="2737" ht="15.75">
      <c r="C2737" s="23"/>
    </row>
    <row r="2738" ht="15.75">
      <c r="C2738" s="23"/>
    </row>
    <row r="2739" ht="15.75">
      <c r="C2739" s="23"/>
    </row>
    <row r="2740" ht="15.75">
      <c r="C2740" s="23"/>
    </row>
    <row r="2741" ht="15.75">
      <c r="C2741" s="23"/>
    </row>
    <row r="2742" ht="15.75">
      <c r="C2742" s="23"/>
    </row>
    <row r="2743" ht="15.75">
      <c r="C2743" s="23"/>
    </row>
    <row r="2744" ht="15.75">
      <c r="C2744" s="23"/>
    </row>
    <row r="2745" ht="15.75">
      <c r="C2745" s="23"/>
    </row>
    <row r="2746" ht="15.75">
      <c r="C2746" s="23"/>
    </row>
    <row r="2747" ht="15.75">
      <c r="C2747" s="23"/>
    </row>
    <row r="2748" ht="15.75">
      <c r="C2748" s="23"/>
    </row>
    <row r="2749" ht="15.75">
      <c r="C2749" s="23"/>
    </row>
    <row r="2750" ht="15.75">
      <c r="C2750" s="23"/>
    </row>
    <row r="2751" ht="15.75">
      <c r="C2751" s="23"/>
    </row>
    <row r="2752" ht="15.75">
      <c r="C2752" s="23"/>
    </row>
    <row r="2753" ht="15.75">
      <c r="C2753" s="23"/>
    </row>
    <row r="2754" ht="15.75">
      <c r="C2754" s="23"/>
    </row>
    <row r="2755" ht="15.75">
      <c r="C2755" s="23"/>
    </row>
    <row r="2756" ht="15.75">
      <c r="C2756" s="23"/>
    </row>
    <row r="2757" ht="15.75">
      <c r="C2757" s="23"/>
    </row>
    <row r="2758" ht="15.75">
      <c r="C2758" s="23"/>
    </row>
    <row r="2759" ht="15.75">
      <c r="C2759" s="23"/>
    </row>
    <row r="2760" ht="15.75">
      <c r="C2760" s="23"/>
    </row>
    <row r="2761" ht="15.75">
      <c r="C2761" s="23"/>
    </row>
    <row r="2762" ht="15.75">
      <c r="C2762" s="23"/>
    </row>
    <row r="2763" ht="15.75">
      <c r="C2763" s="23"/>
    </row>
    <row r="2764" ht="15.75">
      <c r="C2764" s="23"/>
    </row>
    <row r="2765" ht="15.75">
      <c r="C2765" s="23"/>
    </row>
    <row r="2766" ht="15.75">
      <c r="C2766" s="23"/>
    </row>
    <row r="2767" ht="15.75">
      <c r="C2767" s="23"/>
    </row>
    <row r="2768" ht="15.75">
      <c r="C2768" s="23"/>
    </row>
    <row r="2769" ht="15.75">
      <c r="C2769" s="23"/>
    </row>
    <row r="2770" ht="15.75">
      <c r="C2770" s="23"/>
    </row>
    <row r="2771" ht="15.75">
      <c r="C2771" s="23"/>
    </row>
    <row r="2772" ht="15.75">
      <c r="C2772" s="23"/>
    </row>
    <row r="2773" ht="15.75">
      <c r="C2773" s="23"/>
    </row>
    <row r="2774" ht="15.75">
      <c r="C2774" s="23"/>
    </row>
    <row r="2775" ht="15.75">
      <c r="C2775" s="23"/>
    </row>
    <row r="2776" ht="15.75">
      <c r="C2776" s="23"/>
    </row>
    <row r="2777" ht="15.75">
      <c r="C2777" s="23"/>
    </row>
    <row r="2778" ht="15.75">
      <c r="C2778" s="23"/>
    </row>
    <row r="2779" ht="15.75">
      <c r="C2779" s="23"/>
    </row>
    <row r="2780" ht="15.75">
      <c r="C2780" s="23"/>
    </row>
    <row r="2781" ht="15.75">
      <c r="C2781" s="23"/>
    </row>
    <row r="2782" ht="15.75">
      <c r="C2782" s="23"/>
    </row>
    <row r="2783" ht="15.75">
      <c r="C2783" s="23"/>
    </row>
    <row r="2784" ht="15.75">
      <c r="C2784" s="23"/>
    </row>
    <row r="2785" ht="15.75">
      <c r="C2785" s="23"/>
    </row>
    <row r="2786" ht="15.75">
      <c r="C2786" s="23"/>
    </row>
    <row r="2787" ht="15.75">
      <c r="C2787" s="23"/>
    </row>
    <row r="2788" ht="15.75">
      <c r="C2788" s="23"/>
    </row>
    <row r="2789" ht="15.75">
      <c r="C2789" s="23"/>
    </row>
    <row r="2790" ht="15.75">
      <c r="C2790" s="23"/>
    </row>
    <row r="2791" ht="15.75">
      <c r="C2791" s="23"/>
    </row>
    <row r="2792" ht="15.75">
      <c r="C2792" s="23"/>
    </row>
    <row r="2793" ht="15.75">
      <c r="C2793" s="23"/>
    </row>
    <row r="2794" ht="15.75">
      <c r="C2794" s="23"/>
    </row>
    <row r="2795" ht="15.75">
      <c r="C2795" s="23"/>
    </row>
    <row r="2796" ht="15.75">
      <c r="C2796" s="23"/>
    </row>
    <row r="2797" ht="15.75">
      <c r="C2797" s="23"/>
    </row>
    <row r="2798" ht="15.75">
      <c r="C2798" s="23"/>
    </row>
    <row r="2799" ht="15.75">
      <c r="C2799" s="23"/>
    </row>
    <row r="2800" ht="15.75">
      <c r="C2800" s="23"/>
    </row>
    <row r="2801" ht="15.75">
      <c r="C2801" s="23"/>
    </row>
    <row r="2802" ht="15.75">
      <c r="C2802" s="23"/>
    </row>
    <row r="2803" ht="15.75">
      <c r="C2803" s="23"/>
    </row>
    <row r="2804" ht="15.75">
      <c r="C2804" s="23"/>
    </row>
    <row r="2805" ht="15.75">
      <c r="C2805" s="23"/>
    </row>
    <row r="2806" ht="15.75">
      <c r="C2806" s="23"/>
    </row>
    <row r="2807" ht="15.75">
      <c r="C2807" s="23"/>
    </row>
    <row r="2808" ht="15.75">
      <c r="C2808" s="23"/>
    </row>
    <row r="2809" ht="15.75">
      <c r="C2809" s="23"/>
    </row>
    <row r="2810" ht="15.75">
      <c r="C2810" s="23"/>
    </row>
    <row r="2811" ht="15.75">
      <c r="C2811" s="23"/>
    </row>
    <row r="2812" ht="15.75">
      <c r="C2812" s="23"/>
    </row>
    <row r="2813" ht="15.75">
      <c r="C2813" s="23"/>
    </row>
    <row r="2814" ht="15.75">
      <c r="C2814" s="23"/>
    </row>
    <row r="2815" ht="15.75">
      <c r="C2815" s="23"/>
    </row>
    <row r="2816" ht="15.75">
      <c r="C2816" s="23"/>
    </row>
    <row r="2817" ht="15.75">
      <c r="C2817" s="23"/>
    </row>
    <row r="2818" ht="15.75">
      <c r="C2818" s="23"/>
    </row>
    <row r="2819" ht="15.75">
      <c r="C2819" s="23"/>
    </row>
    <row r="2820" ht="15.75">
      <c r="C2820" s="23"/>
    </row>
    <row r="2821" ht="15.75">
      <c r="C2821" s="23"/>
    </row>
    <row r="2822" ht="15.75">
      <c r="C2822" s="23"/>
    </row>
    <row r="2823" ht="15.75">
      <c r="C2823" s="23"/>
    </row>
    <row r="2824" ht="15.75">
      <c r="C2824" s="23"/>
    </row>
    <row r="2825" ht="15.75">
      <c r="C2825" s="23"/>
    </row>
    <row r="2826" ht="15.75">
      <c r="C2826" s="23"/>
    </row>
    <row r="2827" ht="15.75">
      <c r="C2827" s="23"/>
    </row>
    <row r="2828" ht="15.75">
      <c r="C2828" s="23"/>
    </row>
    <row r="2829" ht="15.75">
      <c r="C2829" s="23"/>
    </row>
    <row r="2830" ht="15.75">
      <c r="C2830" s="23"/>
    </row>
    <row r="2831" ht="15.75">
      <c r="C2831" s="23"/>
    </row>
    <row r="2832" ht="15.75">
      <c r="C2832" s="23"/>
    </row>
    <row r="2833" ht="15.75">
      <c r="C2833" s="23"/>
    </row>
    <row r="2834" ht="15.75">
      <c r="C2834" s="23"/>
    </row>
    <row r="2835" ht="15.75">
      <c r="C2835" s="23"/>
    </row>
    <row r="2836" ht="15.75">
      <c r="C2836" s="23"/>
    </row>
    <row r="2837" ht="15.75">
      <c r="C2837" s="23"/>
    </row>
    <row r="2838" ht="15.75">
      <c r="C2838" s="23"/>
    </row>
    <row r="2839" ht="15.75">
      <c r="C2839" s="23"/>
    </row>
    <row r="2840" ht="15.75">
      <c r="C2840" s="23"/>
    </row>
    <row r="2841" ht="15.75">
      <c r="C2841" s="23"/>
    </row>
    <row r="2842" ht="15.75">
      <c r="C2842" s="23"/>
    </row>
    <row r="2843" ht="15.75">
      <c r="C2843" s="23"/>
    </row>
    <row r="2844" ht="15.75">
      <c r="C2844" s="23"/>
    </row>
    <row r="2845" ht="15.75">
      <c r="C2845" s="23"/>
    </row>
    <row r="2846" ht="15.75">
      <c r="C2846" s="23"/>
    </row>
    <row r="2847" ht="15.75">
      <c r="C2847" s="23"/>
    </row>
    <row r="2848" ht="15.75">
      <c r="C2848" s="23"/>
    </row>
    <row r="2849" ht="15.75">
      <c r="C2849" s="23"/>
    </row>
    <row r="2850" ht="15.75">
      <c r="C2850" s="23"/>
    </row>
    <row r="2851" ht="15.75">
      <c r="C2851" s="23"/>
    </row>
    <row r="2852" ht="15.75">
      <c r="C2852" s="23"/>
    </row>
    <row r="2853" ht="15.75">
      <c r="C2853" s="23"/>
    </row>
    <row r="2854" ht="15.75">
      <c r="C2854" s="23"/>
    </row>
    <row r="2855" ht="15.75">
      <c r="C2855" s="23"/>
    </row>
    <row r="2856" ht="15.75">
      <c r="C2856" s="23"/>
    </row>
    <row r="2857" ht="15.75">
      <c r="C2857" s="23"/>
    </row>
    <row r="2858" ht="15.75">
      <c r="C2858" s="23"/>
    </row>
    <row r="2859" ht="15.75">
      <c r="C2859" s="23"/>
    </row>
    <row r="2860" ht="15.75">
      <c r="C2860" s="23"/>
    </row>
    <row r="2861" ht="15.75">
      <c r="C2861" s="23"/>
    </row>
    <row r="2862" ht="15.75">
      <c r="C2862" s="23"/>
    </row>
    <row r="2863" ht="15.75">
      <c r="C2863" s="23"/>
    </row>
    <row r="2864" ht="15.75">
      <c r="C2864" s="23"/>
    </row>
    <row r="2865" ht="15.75">
      <c r="C2865" s="23"/>
    </row>
    <row r="2866" ht="15.75">
      <c r="C2866" s="23"/>
    </row>
    <row r="2867" ht="15.75">
      <c r="C2867" s="23"/>
    </row>
    <row r="2868" ht="15.75">
      <c r="C2868" s="23"/>
    </row>
    <row r="2869" ht="15.75">
      <c r="C2869" s="23"/>
    </row>
    <row r="2870" ht="15.75">
      <c r="C2870" s="23"/>
    </row>
    <row r="2871" ht="15.75">
      <c r="C2871" s="23"/>
    </row>
    <row r="2872" ht="15.75">
      <c r="C2872" s="23"/>
    </row>
    <row r="2873" ht="15.75">
      <c r="C2873" s="23"/>
    </row>
    <row r="2874" ht="15.75">
      <c r="C2874" s="23"/>
    </row>
    <row r="2875" ht="15.75">
      <c r="C2875" s="23"/>
    </row>
    <row r="2876" ht="15.75">
      <c r="C2876" s="23"/>
    </row>
    <row r="2877" ht="15.75">
      <c r="C2877" s="23"/>
    </row>
    <row r="2878" ht="15.75">
      <c r="C2878" s="23"/>
    </row>
    <row r="2879" ht="15.75">
      <c r="C2879" s="23"/>
    </row>
    <row r="2880" ht="15.75">
      <c r="C2880" s="23"/>
    </row>
    <row r="2881" ht="15.75">
      <c r="C2881" s="23"/>
    </row>
    <row r="2882" ht="15.75">
      <c r="C2882" s="23"/>
    </row>
    <row r="2883" ht="15.75">
      <c r="C2883" s="23"/>
    </row>
    <row r="2884" ht="15.75">
      <c r="C2884" s="23"/>
    </row>
    <row r="2885" ht="15.75">
      <c r="C2885" s="23"/>
    </row>
    <row r="2886" ht="15.75">
      <c r="C2886" s="23"/>
    </row>
    <row r="2887" ht="15.75">
      <c r="C2887" s="23"/>
    </row>
    <row r="2888" ht="15.75">
      <c r="C2888" s="23"/>
    </row>
    <row r="2889" ht="15.75">
      <c r="C2889" s="23"/>
    </row>
    <row r="2890" ht="15.75">
      <c r="C2890" s="23"/>
    </row>
    <row r="2891" ht="15.75">
      <c r="C2891" s="23"/>
    </row>
    <row r="2892" ht="15.75">
      <c r="C2892" s="23"/>
    </row>
    <row r="2893" ht="15.75">
      <c r="C2893" s="23"/>
    </row>
    <row r="2894" ht="15.75">
      <c r="C2894" s="23"/>
    </row>
    <row r="2895" ht="15.75">
      <c r="C2895" s="23"/>
    </row>
    <row r="2896" ht="15.75">
      <c r="C2896" s="23"/>
    </row>
    <row r="2897" ht="15.75">
      <c r="C2897" s="23"/>
    </row>
    <row r="2898" ht="15.75">
      <c r="C2898" s="23"/>
    </row>
    <row r="2899" ht="15.75">
      <c r="C2899" s="23"/>
    </row>
    <row r="2900" ht="15.75">
      <c r="C2900" s="23"/>
    </row>
    <row r="2901" ht="15.75">
      <c r="C2901" s="23"/>
    </row>
    <row r="2902" ht="15.75">
      <c r="C2902" s="23"/>
    </row>
    <row r="2903" ht="15.75">
      <c r="C2903" s="23"/>
    </row>
    <row r="2904" ht="15.75">
      <c r="C2904" s="23"/>
    </row>
    <row r="2905" ht="15.75">
      <c r="C2905" s="23"/>
    </row>
    <row r="2906" ht="15.75">
      <c r="C2906" s="23"/>
    </row>
    <row r="2907" ht="15.75">
      <c r="C2907" s="23"/>
    </row>
    <row r="2908" ht="15.75">
      <c r="C2908" s="23"/>
    </row>
    <row r="2909" ht="15.75">
      <c r="C2909" s="23"/>
    </row>
    <row r="2910" ht="15.75">
      <c r="C2910" s="23"/>
    </row>
    <row r="2911" ht="15.75">
      <c r="C2911" s="23"/>
    </row>
    <row r="2912" ht="15.75">
      <c r="C2912" s="23"/>
    </row>
    <row r="2913" ht="15.75">
      <c r="C2913" s="23"/>
    </row>
    <row r="2914" ht="15.75">
      <c r="C2914" s="23"/>
    </row>
    <row r="2915" ht="15.75">
      <c r="C2915" s="23"/>
    </row>
    <row r="2916" ht="15.75">
      <c r="C2916" s="23"/>
    </row>
    <row r="2917" ht="15.75">
      <c r="C2917" s="23"/>
    </row>
    <row r="2918" ht="15.75">
      <c r="C2918" s="23"/>
    </row>
    <row r="2919" ht="15.75">
      <c r="C2919" s="23"/>
    </row>
    <row r="2920" ht="15.75">
      <c r="C2920" s="23"/>
    </row>
    <row r="2921" ht="15.75">
      <c r="C2921" s="23"/>
    </row>
    <row r="2922" ht="15.75">
      <c r="C2922" s="23"/>
    </row>
    <row r="2923" ht="15.75">
      <c r="C2923" s="23"/>
    </row>
    <row r="2924" ht="15.75">
      <c r="C2924" s="23"/>
    </row>
    <row r="2925" ht="15.75">
      <c r="C2925" s="23"/>
    </row>
    <row r="2926" ht="15.75">
      <c r="C2926" s="23"/>
    </row>
    <row r="2927" ht="15.75">
      <c r="C2927" s="23"/>
    </row>
    <row r="2928" ht="15.75">
      <c r="C2928" s="23"/>
    </row>
    <row r="2929" ht="15.75">
      <c r="C2929" s="23"/>
    </row>
    <row r="2930" ht="15.75">
      <c r="C2930" s="23"/>
    </row>
    <row r="2931" ht="15.75">
      <c r="C2931" s="23"/>
    </row>
    <row r="2932" ht="15.75">
      <c r="C2932" s="23"/>
    </row>
    <row r="2933" ht="15.75">
      <c r="C2933" s="23"/>
    </row>
    <row r="2934" ht="15.75">
      <c r="C2934" s="23"/>
    </row>
    <row r="2935" ht="15.75">
      <c r="C2935" s="23"/>
    </row>
    <row r="2936" ht="15.75">
      <c r="C2936" s="23"/>
    </row>
    <row r="2937" ht="15.75">
      <c r="C2937" s="23"/>
    </row>
    <row r="2938" ht="15.75">
      <c r="C2938" s="23"/>
    </row>
    <row r="2939" ht="15.75">
      <c r="C2939" s="23"/>
    </row>
    <row r="2940" ht="15.75">
      <c r="C2940" s="23"/>
    </row>
    <row r="2941" ht="15.75">
      <c r="C2941" s="23"/>
    </row>
    <row r="2942" ht="15.75">
      <c r="C2942" s="23"/>
    </row>
    <row r="2943" ht="15.75">
      <c r="C2943" s="23"/>
    </row>
    <row r="2944" ht="15.75">
      <c r="C2944" s="23"/>
    </row>
    <row r="2945" ht="15.75">
      <c r="C2945" s="23"/>
    </row>
    <row r="2946" ht="15.75">
      <c r="C2946" s="23"/>
    </row>
    <row r="2947" ht="15.75">
      <c r="C2947" s="23"/>
    </row>
    <row r="2948" ht="15.75">
      <c r="C2948" s="23"/>
    </row>
    <row r="2949" ht="15.75">
      <c r="C2949" s="23"/>
    </row>
    <row r="2950" ht="15.75">
      <c r="C2950" s="23"/>
    </row>
    <row r="2951" ht="15.75">
      <c r="C2951" s="23"/>
    </row>
    <row r="2952" ht="15.75">
      <c r="C2952" s="23"/>
    </row>
    <row r="2953" ht="15.75">
      <c r="C2953" s="23"/>
    </row>
    <row r="2954" ht="15.75">
      <c r="C2954" s="23"/>
    </row>
    <row r="2955" ht="15.75">
      <c r="C2955" s="23"/>
    </row>
    <row r="2956" ht="15.75">
      <c r="C2956" s="23"/>
    </row>
    <row r="2957" ht="15.75">
      <c r="C2957" s="23"/>
    </row>
    <row r="2958" ht="15.75">
      <c r="C2958" s="23"/>
    </row>
    <row r="2959" ht="15.75">
      <c r="C2959" s="23"/>
    </row>
    <row r="2960" ht="15.75">
      <c r="C2960" s="23"/>
    </row>
    <row r="2961" ht="15.75">
      <c r="C2961" s="23"/>
    </row>
    <row r="2962" ht="15.75">
      <c r="C2962" s="23"/>
    </row>
    <row r="2963" ht="15.75">
      <c r="C2963" s="23"/>
    </row>
    <row r="2964" ht="15.75">
      <c r="C2964" s="23"/>
    </row>
    <row r="2965" ht="15.75">
      <c r="C2965" s="23"/>
    </row>
    <row r="2966" ht="15.75">
      <c r="C2966" s="23"/>
    </row>
    <row r="2967" ht="15.75">
      <c r="C2967" s="23"/>
    </row>
    <row r="2968" ht="15.75">
      <c r="C2968" s="23"/>
    </row>
    <row r="2969" ht="15.75">
      <c r="C2969" s="23"/>
    </row>
    <row r="2970" ht="15.75">
      <c r="C2970" s="23"/>
    </row>
    <row r="2971" ht="15.75">
      <c r="C2971" s="23"/>
    </row>
    <row r="2972" ht="15.75">
      <c r="C2972" s="23"/>
    </row>
    <row r="2973" ht="15.75">
      <c r="C2973" s="23"/>
    </row>
    <row r="2974" ht="15.75">
      <c r="C2974" s="23"/>
    </row>
    <row r="2975" ht="15.75">
      <c r="C2975" s="23"/>
    </row>
    <row r="2976" ht="15.75">
      <c r="C2976" s="23"/>
    </row>
    <row r="2977" ht="15.75">
      <c r="C2977" s="23"/>
    </row>
    <row r="2978" ht="15.75">
      <c r="C2978" s="23"/>
    </row>
    <row r="2979" ht="15.75">
      <c r="C2979" s="23"/>
    </row>
    <row r="2980" ht="15.75">
      <c r="C2980" s="23"/>
    </row>
    <row r="2981" ht="15.75">
      <c r="C2981" s="23"/>
    </row>
    <row r="2982" ht="15.75">
      <c r="C2982" s="23"/>
    </row>
    <row r="2983" ht="15.75">
      <c r="C2983" s="23"/>
    </row>
    <row r="2984" ht="15.75">
      <c r="C2984" s="23"/>
    </row>
    <row r="2985" ht="15.75">
      <c r="C2985" s="23"/>
    </row>
    <row r="2986" ht="15.75">
      <c r="C2986" s="23"/>
    </row>
    <row r="2987" ht="15.75">
      <c r="C2987" s="23"/>
    </row>
  </sheetData>
  <sheetProtection/>
  <printOptions/>
  <pageMargins left="0.7874015748031497" right="0.4724409448818898" top="0.7874015748031497" bottom="0.6299212598425197" header="0.35433070866141736" footer="0.1968503937007874"/>
  <pageSetup firstPageNumber="1" useFirstPageNumber="1" horizontalDpi="600" verticalDpi="600" orientation="portrait" paperSize="9" scale="77" r:id="rId1"/>
  <headerFooter alignWithMargins="0">
    <oddHeader>&amp;RA költségvetési rendelettervezet 10. számú melléklete</oddHeader>
  </headerFooter>
  <rowBreaks count="6" manualBreakCount="6">
    <brk id="65" max="3" man="1"/>
    <brk id="124" max="3" man="1"/>
    <brk id="184" max="3" man="1"/>
    <brk id="225" max="255" man="1"/>
    <brk id="298" max="255" man="1"/>
    <brk id="3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2010-05-18T07:56:28Z</cp:lastPrinted>
  <dcterms:created xsi:type="dcterms:W3CDTF">2001-10-02T06:45:51Z</dcterms:created>
  <dcterms:modified xsi:type="dcterms:W3CDTF">2010-07-07T12:46:17Z</dcterms:modified>
  <cp:category/>
  <cp:version/>
  <cp:contentType/>
  <cp:contentStatus/>
</cp:coreProperties>
</file>