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30" windowWidth="11625" windowHeight="9075" tabRatio="601" activeTab="2"/>
  </bookViews>
  <sheets>
    <sheet name="2011 eredeti" sheetId="1" r:id="rId1"/>
    <sheet name="2011 június" sheetId="2" r:id="rId2"/>
    <sheet name="2011 szeptember" sheetId="3" r:id="rId3"/>
  </sheets>
  <definedNames>
    <definedName name="_xlnm.Print_Area" localSheetId="0">'2011 eredeti'!$A$1:$D$36</definedName>
    <definedName name="_xlnm.Print_Area" localSheetId="1">'2011 június'!$A$1:$D$35</definedName>
    <definedName name="_xlnm.Print_Area" localSheetId="2">'2011 szeptember'!$A$1:$E$32</definedName>
  </definedNames>
  <calcPr fullCalcOnLoad="1"/>
</workbook>
</file>

<file path=xl/sharedStrings.xml><?xml version="1.0" encoding="utf-8"?>
<sst xmlns="http://schemas.openxmlformats.org/spreadsheetml/2006/main" count="157" uniqueCount="59">
  <si>
    <t>Megnevezés</t>
  </si>
  <si>
    <t>Intézményi működési bevételek</t>
  </si>
  <si>
    <t>Önkormányzatok sajátos működési bevételei</t>
  </si>
  <si>
    <t>Működési célú költségvetési támogatás</t>
  </si>
  <si>
    <t>Működési célú előző évi pénzmaradvány igénybevétele</t>
  </si>
  <si>
    <t>Személyi juttatások</t>
  </si>
  <si>
    <t>Munkaadókat terhelő járulék</t>
  </si>
  <si>
    <t>Dologi kiadások</t>
  </si>
  <si>
    <t>Működési célú pénzeszközátadás egyéb támogatás</t>
  </si>
  <si>
    <t>Ellátottak pénzbeli juttatása</t>
  </si>
  <si>
    <t>Önkormányzatok felhalmozási és tőkejellegű bevételei</t>
  </si>
  <si>
    <t xml:space="preserve">Fejlesztési célú támogatások </t>
  </si>
  <si>
    <t>Felhalmozási kiadások (ÁFÁ-val együtt)</t>
  </si>
  <si>
    <t>Felújítási kiadások  (ÁFÁ-val együtt)</t>
  </si>
  <si>
    <t>Felhalmozási célú pénzeszköz átadás</t>
  </si>
  <si>
    <t xml:space="preserve"> </t>
  </si>
  <si>
    <t>előirányzat</t>
  </si>
  <si>
    <t>alakulását bemutató mérleg</t>
  </si>
  <si>
    <t>Adatok E Ft-ban</t>
  </si>
  <si>
    <t xml:space="preserve">Önkormányzat bevételei   Ö S S Z E S E N  </t>
  </si>
  <si>
    <t xml:space="preserve">Felhalmozási célú kiadások  ö s s z e s e n  </t>
  </si>
  <si>
    <t xml:space="preserve">Önkormányzat kiadásai  Ö S S Z E S E N  </t>
  </si>
  <si>
    <t xml:space="preserve">Felhalmozási célú bevételek  ö s s z e s e n </t>
  </si>
  <si>
    <t>Működési célú kiadások  ö s s z e s e n</t>
  </si>
  <si>
    <t xml:space="preserve">Működési célú bevételek  ö s s z e s e n  </t>
  </si>
  <si>
    <t xml:space="preserve">         Illetékbevétel</t>
  </si>
  <si>
    <t xml:space="preserve">        Személyi jövedelemadó</t>
  </si>
  <si>
    <t xml:space="preserve">        Normatív állami hozzájárulás</t>
  </si>
  <si>
    <t xml:space="preserve">        Normatív kötött felhasználású támogatás</t>
  </si>
  <si>
    <t xml:space="preserve">       Színház központi támogatása</t>
  </si>
  <si>
    <t>I. Működési és felhalmozási célú bevételek</t>
  </si>
  <si>
    <t>II. Működési és felhalmozási célú kiadások</t>
  </si>
  <si>
    <t>Felhalmozási  tartalék</t>
  </si>
  <si>
    <t>Hitelek, értékpapírok kiadásai</t>
  </si>
  <si>
    <t>Működési bevétel fejlesztési célra</t>
  </si>
  <si>
    <t>Felhalmozási célú hitel, értékpapír bevétel</t>
  </si>
  <si>
    <t>Működési célú hitel,kölcsön, értékpapír bevétel</t>
  </si>
  <si>
    <t>Hitelek, kölcsönök, értékpapírok kiadásai</t>
  </si>
  <si>
    <t>Működési tartalék, pénzforg. nélk. kiadások</t>
  </si>
  <si>
    <t xml:space="preserve">     Központosított támogatás</t>
  </si>
  <si>
    <t>Támogatás értékű működési bevétel</t>
  </si>
  <si>
    <t>Támogatás értékű felhalmozási bevétel</t>
  </si>
  <si>
    <t>Költségvetési bevétel</t>
  </si>
  <si>
    <t xml:space="preserve"> A 2011. évi  működési és fejlesztési célú bevételek és kiadások</t>
  </si>
  <si>
    <t>2011.évi eredeti</t>
  </si>
  <si>
    <t>2011. évi eredeti</t>
  </si>
  <si>
    <t>Felhalmozási célú előző évi pénzmaradvány</t>
  </si>
  <si>
    <t>Költségvetési bevétel működési</t>
  </si>
  <si>
    <t>Költségvetési bevétel felhalmozási</t>
  </si>
  <si>
    <t>Költségvetési kiadás működési</t>
  </si>
  <si>
    <t>Költségvetési kiadás felhalmozási</t>
  </si>
  <si>
    <t xml:space="preserve">     Központosított, egyéb támogatás</t>
  </si>
  <si>
    <t>Kölcsönök kiadásai</t>
  </si>
  <si>
    <t>A</t>
  </si>
  <si>
    <t>B</t>
  </si>
  <si>
    <t>C</t>
  </si>
  <si>
    <t>D</t>
  </si>
  <si>
    <t>2011. évi előirányzat</t>
  </si>
  <si>
    <t>2011.évi előirányzat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</si>
</sst>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2"/>
      <name val="Times New Roman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0"/>
    </font>
    <font>
      <b/>
      <sz val="10"/>
      <name val="Times New Roman CE"/>
      <family val="0"/>
    </font>
    <font>
      <b/>
      <i/>
      <sz val="10"/>
      <name val="Times New Roman CE"/>
      <family val="0"/>
    </font>
    <font>
      <b/>
      <i/>
      <sz val="11"/>
      <name val="Times New Roman CE"/>
      <family val="0"/>
    </font>
    <font>
      <b/>
      <i/>
      <sz val="14"/>
      <name val="Times New Roman CE"/>
      <family val="1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Continuous"/>
    </xf>
    <xf numFmtId="3" fontId="1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left"/>
    </xf>
    <xf numFmtId="3" fontId="1" fillId="0" borderId="14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>
      <alignment/>
    </xf>
    <xf numFmtId="0" fontId="6" fillId="0" borderId="19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/>
    </xf>
    <xf numFmtId="0" fontId="5" fillId="0" borderId="19" xfId="0" applyFont="1" applyFill="1" applyBorder="1" applyAlignment="1">
      <alignment horizontal="centerContinuous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25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0" fontId="1" fillId="0" borderId="27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0" fillId="0" borderId="25" xfId="0" applyFill="1" applyBorder="1" applyAlignment="1">
      <alignment/>
    </xf>
    <xf numFmtId="3" fontId="4" fillId="0" borderId="25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9" fillId="0" borderId="0" xfId="0" applyFont="1" applyFill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zoomScale="90" zoomScaleNormal="90" zoomScaleSheetLayoutView="100" zoomScalePageLayoutView="0" workbookViewId="0" topLeftCell="A10">
      <selection activeCell="A26" sqref="A26"/>
    </sheetView>
  </sheetViews>
  <sheetFormatPr defaultColWidth="8.796875" defaultRowHeight="15"/>
  <cols>
    <col min="1" max="1" width="45.19921875" style="0" customWidth="1"/>
    <col min="2" max="2" width="22.8984375" style="18" customWidth="1"/>
    <col min="3" max="3" width="46.19921875" style="18" customWidth="1"/>
    <col min="4" max="4" width="25.5" style="18" customWidth="1"/>
    <col min="5" max="5" width="12.3984375" style="0" customWidth="1"/>
    <col min="8" max="8" width="7.5" style="0" customWidth="1"/>
  </cols>
  <sheetData>
    <row r="1" spans="1:9" ht="22.5" customHeight="1">
      <c r="A1" s="70" t="s">
        <v>43</v>
      </c>
      <c r="B1" s="70"/>
      <c r="C1" s="70"/>
      <c r="D1" s="70"/>
      <c r="E1" s="2"/>
      <c r="H1" s="1"/>
      <c r="I1" s="1"/>
    </row>
    <row r="2" spans="1:9" ht="20.25">
      <c r="A2" s="70" t="s">
        <v>17</v>
      </c>
      <c r="B2" s="70"/>
      <c r="C2" s="70"/>
      <c r="D2" s="70"/>
      <c r="E2" s="2"/>
      <c r="F2" s="3"/>
      <c r="G2" s="3"/>
      <c r="H2" s="4"/>
      <c r="I2" s="4"/>
    </row>
    <row r="3" spans="1:9" ht="4.5" customHeight="1">
      <c r="A3" s="30"/>
      <c r="C3" s="32"/>
      <c r="D3" s="33"/>
      <c r="E3" s="6"/>
      <c r="F3" s="3"/>
      <c r="G3" s="3"/>
      <c r="H3" s="4"/>
      <c r="I3" s="4"/>
    </row>
    <row r="4" spans="1:8" ht="17.25" customHeight="1" thickBot="1">
      <c r="A4" s="34"/>
      <c r="D4" s="35" t="s">
        <v>18</v>
      </c>
      <c r="E4" s="10"/>
      <c r="F4" s="3"/>
      <c r="G4" s="3"/>
      <c r="H4" s="4"/>
    </row>
    <row r="5" spans="1:5" ht="15.75">
      <c r="A5" s="36"/>
      <c r="B5" s="19"/>
      <c r="C5" s="36"/>
      <c r="D5" s="19"/>
      <c r="E5" s="7"/>
    </row>
    <row r="6" spans="1:5" ht="13.5" customHeight="1">
      <c r="A6" s="37" t="s">
        <v>0</v>
      </c>
      <c r="B6" s="20" t="s">
        <v>44</v>
      </c>
      <c r="C6" s="37" t="s">
        <v>0</v>
      </c>
      <c r="D6" s="20" t="s">
        <v>45</v>
      </c>
      <c r="E6" s="10"/>
    </row>
    <row r="7" spans="1:5" ht="15.75">
      <c r="A7" s="38"/>
      <c r="B7" s="21" t="s">
        <v>16</v>
      </c>
      <c r="C7" s="38"/>
      <c r="D7" s="21" t="s">
        <v>16</v>
      </c>
      <c r="E7" s="7"/>
    </row>
    <row r="8" spans="1:5" ht="10.5" customHeight="1" thickBot="1">
      <c r="A8" s="39"/>
      <c r="B8" s="22"/>
      <c r="C8" s="39"/>
      <c r="D8" s="22"/>
      <c r="E8" s="11"/>
    </row>
    <row r="9" spans="1:5" s="5" customFormat="1" ht="16.5" customHeight="1" thickBot="1">
      <c r="A9" s="40" t="s">
        <v>30</v>
      </c>
      <c r="B9" s="23"/>
      <c r="C9" s="40" t="s">
        <v>31</v>
      </c>
      <c r="D9" s="41"/>
      <c r="E9" s="14"/>
    </row>
    <row r="10" spans="1:5" ht="15" customHeight="1">
      <c r="A10" s="42" t="s">
        <v>1</v>
      </c>
      <c r="B10" s="24">
        <v>2617833</v>
      </c>
      <c r="C10" s="42" t="s">
        <v>5</v>
      </c>
      <c r="D10" s="24">
        <v>8758655</v>
      </c>
      <c r="E10" s="8"/>
    </row>
    <row r="11" spans="1:5" ht="15" customHeight="1">
      <c r="A11" s="43" t="s">
        <v>2</v>
      </c>
      <c r="B11" s="17"/>
      <c r="C11" s="43" t="s">
        <v>6</v>
      </c>
      <c r="D11" s="27">
        <v>2424130</v>
      </c>
      <c r="E11" s="8"/>
    </row>
    <row r="12" spans="1:5" ht="15" customHeight="1">
      <c r="A12" s="43" t="s">
        <v>25</v>
      </c>
      <c r="B12" s="17">
        <v>1100000</v>
      </c>
      <c r="C12" s="44" t="s">
        <v>7</v>
      </c>
      <c r="D12" s="26">
        <v>6798060</v>
      </c>
      <c r="E12" s="8"/>
    </row>
    <row r="13" spans="1:5" ht="15" customHeight="1">
      <c r="A13" s="43" t="s">
        <v>26</v>
      </c>
      <c r="B13" s="17">
        <v>383097</v>
      </c>
      <c r="C13" s="43" t="s">
        <v>8</v>
      </c>
      <c r="D13" s="17">
        <v>137857</v>
      </c>
      <c r="E13" s="8"/>
    </row>
    <row r="14" spans="1:5" ht="15" customHeight="1">
      <c r="A14" s="43"/>
      <c r="B14" s="17"/>
      <c r="C14" s="44" t="s">
        <v>9</v>
      </c>
      <c r="D14" s="26">
        <v>56582</v>
      </c>
      <c r="E14" s="8"/>
    </row>
    <row r="15" spans="1:5" ht="15" customHeight="1">
      <c r="A15" s="45"/>
      <c r="B15" s="25"/>
      <c r="C15" s="43" t="s">
        <v>33</v>
      </c>
      <c r="D15" s="17">
        <v>1840000</v>
      </c>
      <c r="E15" s="8"/>
    </row>
    <row r="16" spans="1:5" ht="15" customHeight="1">
      <c r="A16" s="43" t="s">
        <v>3</v>
      </c>
      <c r="B16" s="17"/>
      <c r="C16" s="44" t="s">
        <v>38</v>
      </c>
      <c r="D16" s="26">
        <v>372271</v>
      </c>
      <c r="E16" s="8"/>
    </row>
    <row r="17" spans="1:5" ht="15" customHeight="1">
      <c r="A17" s="43" t="s">
        <v>27</v>
      </c>
      <c r="B17" s="17">
        <v>3994007</v>
      </c>
      <c r="D17" s="54"/>
      <c r="E17" s="8"/>
    </row>
    <row r="18" spans="1:5" ht="15" customHeight="1">
      <c r="A18" s="43" t="s">
        <v>28</v>
      </c>
      <c r="B18" s="17">
        <v>38832</v>
      </c>
      <c r="D18" s="54"/>
      <c r="E18" s="8"/>
    </row>
    <row r="19" spans="1:5" ht="15" customHeight="1">
      <c r="A19" s="43" t="s">
        <v>29</v>
      </c>
      <c r="B19" s="17">
        <v>390300</v>
      </c>
      <c r="C19" s="46"/>
      <c r="D19" s="54"/>
      <c r="E19" s="8"/>
    </row>
    <row r="20" spans="1:5" ht="15" customHeight="1">
      <c r="A20" s="45" t="s">
        <v>39</v>
      </c>
      <c r="B20" s="17"/>
      <c r="C20" s="46"/>
      <c r="D20" s="54"/>
      <c r="E20" s="8"/>
    </row>
    <row r="21" spans="1:5" ht="15" customHeight="1">
      <c r="A21" s="44" t="s">
        <v>40</v>
      </c>
      <c r="B21" s="26">
        <f>8676607-1057</f>
        <v>8675550</v>
      </c>
      <c r="C21" s="46"/>
      <c r="D21" s="47"/>
      <c r="E21" s="8"/>
    </row>
    <row r="22" spans="1:5" ht="15" customHeight="1" thickBot="1">
      <c r="A22" s="48" t="s">
        <v>4</v>
      </c>
      <c r="B22" s="27">
        <v>1347936</v>
      </c>
      <c r="C22" s="46"/>
      <c r="D22" s="47"/>
      <c r="E22" s="8"/>
    </row>
    <row r="23" spans="1:5" ht="15" customHeight="1" thickBot="1">
      <c r="A23" s="49" t="s">
        <v>42</v>
      </c>
      <c r="B23" s="28">
        <f>SUM(B10:B22)</f>
        <v>18547555</v>
      </c>
      <c r="C23" s="46"/>
      <c r="D23" s="47"/>
      <c r="E23" s="8"/>
    </row>
    <row r="24" spans="1:5" ht="15" customHeight="1" thickBot="1">
      <c r="A24" s="43" t="s">
        <v>36</v>
      </c>
      <c r="B24" s="17">
        <v>1840000</v>
      </c>
      <c r="C24" s="46"/>
      <c r="D24" s="55"/>
      <c r="E24" s="9"/>
    </row>
    <row r="25" spans="1:5" s="5" customFormat="1" ht="16.5" thickBot="1">
      <c r="A25" s="49" t="s">
        <v>24</v>
      </c>
      <c r="B25" s="28">
        <f>B23+B24</f>
        <v>20387555</v>
      </c>
      <c r="C25" s="49" t="s">
        <v>23</v>
      </c>
      <c r="D25" s="28">
        <f>SUM(D10:D16)</f>
        <v>20387555</v>
      </c>
      <c r="E25" s="14"/>
    </row>
    <row r="26" spans="1:5" s="5" customFormat="1" ht="17.25" customHeight="1">
      <c r="A26" s="50" t="s">
        <v>34</v>
      </c>
      <c r="B26" s="24">
        <v>968579</v>
      </c>
      <c r="C26" s="45" t="s">
        <v>12</v>
      </c>
      <c r="D26" s="25">
        <v>7072402</v>
      </c>
      <c r="E26" s="14"/>
    </row>
    <row r="27" spans="1:5" ht="14.25" customHeight="1">
      <c r="A27" s="43" t="s">
        <v>10</v>
      </c>
      <c r="B27" s="17">
        <v>1312985</v>
      </c>
      <c r="C27" s="45" t="s">
        <v>13</v>
      </c>
      <c r="D27" s="25">
        <v>435000</v>
      </c>
      <c r="E27" s="8"/>
    </row>
    <row r="28" spans="1:5" ht="14.25" customHeight="1">
      <c r="A28" s="48" t="s">
        <v>11</v>
      </c>
      <c r="B28" s="27"/>
      <c r="C28" s="45" t="s">
        <v>14</v>
      </c>
      <c r="D28" s="25">
        <v>41000</v>
      </c>
      <c r="E28" s="8"/>
    </row>
    <row r="29" spans="1:5" ht="15" customHeight="1">
      <c r="A29" s="45"/>
      <c r="B29" s="25">
        <v>0</v>
      </c>
      <c r="C29" s="43" t="s">
        <v>37</v>
      </c>
      <c r="D29" s="17">
        <v>2318</v>
      </c>
      <c r="E29" s="8"/>
    </row>
    <row r="30" spans="1:5" ht="15" customHeight="1">
      <c r="A30" s="45" t="s">
        <v>41</v>
      </c>
      <c r="B30" s="25">
        <v>3429500</v>
      </c>
      <c r="C30" s="51" t="s">
        <v>32</v>
      </c>
      <c r="D30" s="26">
        <v>52079</v>
      </c>
      <c r="E30" s="8"/>
    </row>
    <row r="31" spans="1:5" ht="15" customHeight="1">
      <c r="A31" s="45" t="s">
        <v>35</v>
      </c>
      <c r="B31" s="25">
        <v>0</v>
      </c>
      <c r="C31" s="43"/>
      <c r="D31" s="47"/>
      <c r="E31" s="8"/>
    </row>
    <row r="32" spans="1:5" ht="15" customHeight="1" thickBot="1">
      <c r="A32" s="43" t="s">
        <v>46</v>
      </c>
      <c r="B32" s="17">
        <v>1891735</v>
      </c>
      <c r="C32" s="46"/>
      <c r="D32" s="47"/>
      <c r="E32" s="8"/>
    </row>
    <row r="33" spans="1:5" ht="18" customHeight="1" thickBot="1">
      <c r="A33" s="49" t="s">
        <v>22</v>
      </c>
      <c r="B33" s="28">
        <f>SUM(B26:B32)</f>
        <v>7602799</v>
      </c>
      <c r="C33" s="49" t="s">
        <v>20</v>
      </c>
      <c r="D33" s="28">
        <f>SUM(D26:D30)</f>
        <v>7602799</v>
      </c>
      <c r="E33" s="8"/>
    </row>
    <row r="34" spans="1:5" ht="25.5" customHeight="1" thickBot="1">
      <c r="A34" s="52" t="s">
        <v>19</v>
      </c>
      <c r="B34" s="29">
        <f>B25+B33</f>
        <v>27990354</v>
      </c>
      <c r="C34" s="52" t="s">
        <v>21</v>
      </c>
      <c r="D34" s="29">
        <f>D25+D33</f>
        <v>27990354</v>
      </c>
      <c r="E34" s="8"/>
    </row>
    <row r="35" spans="1:5" ht="21" customHeight="1">
      <c r="A35" s="12"/>
      <c r="B35" s="53"/>
      <c r="E35" s="8"/>
    </row>
    <row r="36" ht="24" customHeight="1">
      <c r="E36" s="9"/>
    </row>
    <row r="38" ht="21" customHeight="1">
      <c r="E38" s="9"/>
    </row>
    <row r="39" ht="27.75" customHeight="1">
      <c r="E39" s="8"/>
    </row>
    <row r="40" ht="25.5" customHeight="1">
      <c r="E40" s="8"/>
    </row>
    <row r="41" ht="29.25" customHeight="1">
      <c r="E41" s="8"/>
    </row>
    <row r="42" spans="3:5" ht="21.75" customHeight="1">
      <c r="C42" s="46"/>
      <c r="D42" s="56"/>
      <c r="E42" s="8"/>
    </row>
    <row r="43" ht="25.5" customHeight="1">
      <c r="E43" s="8"/>
    </row>
    <row r="44" ht="15" customHeight="1">
      <c r="E44" s="8"/>
    </row>
    <row r="45" spans="1:5" ht="20.25" customHeight="1">
      <c r="A45" s="5"/>
      <c r="B45" s="30"/>
      <c r="C45" s="30"/>
      <c r="D45" s="30"/>
      <c r="E45" s="9"/>
    </row>
    <row r="46" spans="1:7" ht="21.75" customHeight="1">
      <c r="A46" s="16"/>
      <c r="B46" s="31"/>
      <c r="C46" s="31"/>
      <c r="D46" s="31"/>
      <c r="E46" s="15"/>
      <c r="F46" s="5"/>
      <c r="G46" s="5"/>
    </row>
    <row r="47" spans="1:4" s="5" customFormat="1" ht="29.25" customHeight="1">
      <c r="A47"/>
      <c r="B47" s="18"/>
      <c r="C47" s="18" t="s">
        <v>15</v>
      </c>
      <c r="D47" s="46"/>
    </row>
    <row r="48" spans="1:5" s="16" customFormat="1" ht="25.5" customHeight="1">
      <c r="A48"/>
      <c r="B48" s="18"/>
      <c r="C48" s="18"/>
      <c r="D48" s="46"/>
      <c r="E48" s="13"/>
    </row>
    <row r="49" spans="4:5" ht="25.5" customHeight="1">
      <c r="D49" s="46"/>
      <c r="E49" s="12"/>
    </row>
    <row r="50" spans="4:9" ht="25.5" customHeight="1">
      <c r="D50" s="46"/>
      <c r="E50" s="12"/>
      <c r="H50" s="1"/>
      <c r="I50" s="1"/>
    </row>
    <row r="51" spans="4:9" ht="25.5" customHeight="1">
      <c r="D51" s="46"/>
      <c r="E51" s="12"/>
      <c r="H51" s="1"/>
      <c r="I51" s="1"/>
    </row>
    <row r="52" spans="5:9" ht="25.5" customHeight="1">
      <c r="E52" s="12"/>
      <c r="H52" s="1"/>
      <c r="I52" s="1"/>
    </row>
    <row r="53" ht="25.5" customHeight="1">
      <c r="E53" s="12"/>
    </row>
    <row r="54" ht="25.5" customHeight="1"/>
    <row r="55" ht="25.5" customHeight="1"/>
    <row r="56" ht="25.5" customHeight="1"/>
    <row r="57" ht="24" customHeight="1"/>
    <row r="58" ht="24" customHeight="1"/>
    <row r="59" ht="24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spans="1:2" ht="18.75" customHeight="1">
      <c r="A66" s="1"/>
      <c r="B66" s="32"/>
    </row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</sheetData>
  <sheetProtection/>
  <mergeCells count="2">
    <mergeCell ref="A1:D1"/>
    <mergeCell ref="A2:D2"/>
  </mergeCells>
  <printOptions/>
  <pageMargins left="0.4330708661417323" right="0.2362204724409449" top="0.984251968503937" bottom="0.31496062992125984" header="0.5118110236220472" footer="0.2362204724409449"/>
  <pageSetup firstPageNumber="23" useFirstPageNumber="1" horizontalDpi="600" verticalDpi="600" orientation="landscape" paperSize="9" scale="91" r:id="rId1"/>
  <headerFooter alignWithMargins="0">
    <oddHeader>&amp;RA költségvetési rendelettervezet 11. sz. melléklete</oddHead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="81" zoomScaleNormal="81" zoomScaleSheetLayoutView="100" zoomScalePageLayoutView="0" workbookViewId="0" topLeftCell="A1">
      <selection activeCell="D14" sqref="D14"/>
    </sheetView>
  </sheetViews>
  <sheetFormatPr defaultColWidth="8.796875" defaultRowHeight="15"/>
  <cols>
    <col min="1" max="1" width="45.19921875" style="0" customWidth="1"/>
    <col min="2" max="2" width="22.8984375" style="18" customWidth="1"/>
    <col min="3" max="3" width="46.19921875" style="18" customWidth="1"/>
    <col min="4" max="4" width="25.5" style="18" customWidth="1"/>
    <col min="5" max="5" width="12.3984375" style="0" customWidth="1"/>
    <col min="6" max="6" width="9.8984375" style="0" bestFit="1" customWidth="1"/>
    <col min="8" max="8" width="7.5" style="0" customWidth="1"/>
  </cols>
  <sheetData>
    <row r="1" spans="1:9" ht="22.5" customHeight="1">
      <c r="A1" s="70" t="s">
        <v>43</v>
      </c>
      <c r="B1" s="70"/>
      <c r="C1" s="70"/>
      <c r="D1" s="70"/>
      <c r="E1" s="2"/>
      <c r="H1" s="1"/>
      <c r="I1" s="1"/>
    </row>
    <row r="2" spans="1:9" ht="20.25">
      <c r="A2" s="70" t="s">
        <v>17</v>
      </c>
      <c r="B2" s="70"/>
      <c r="C2" s="70"/>
      <c r="D2" s="70"/>
      <c r="E2" s="2"/>
      <c r="F2" s="3"/>
      <c r="G2" s="3"/>
      <c r="H2" s="4"/>
      <c r="I2" s="4"/>
    </row>
    <row r="3" spans="1:9" ht="4.5" customHeight="1">
      <c r="A3" s="30"/>
      <c r="C3" s="32"/>
      <c r="D3" s="33"/>
      <c r="E3" s="6"/>
      <c r="F3" s="3"/>
      <c r="G3" s="3"/>
      <c r="H3" s="4"/>
      <c r="I3" s="4"/>
    </row>
    <row r="4" spans="1:8" ht="17.25" customHeight="1" thickBot="1">
      <c r="A4" s="34"/>
      <c r="D4" s="35" t="s">
        <v>18</v>
      </c>
      <c r="E4" s="10"/>
      <c r="F4" s="3"/>
      <c r="G4" s="3"/>
      <c r="H4" s="4"/>
    </row>
    <row r="5" spans="1:5" ht="15.75">
      <c r="A5" s="36"/>
      <c r="B5" s="19"/>
      <c r="C5" s="36"/>
      <c r="D5" s="19"/>
      <c r="E5" s="7"/>
    </row>
    <row r="6" spans="1:5" ht="13.5" customHeight="1">
      <c r="A6" s="37" t="s">
        <v>0</v>
      </c>
      <c r="B6" s="20" t="s">
        <v>44</v>
      </c>
      <c r="C6" s="37" t="s">
        <v>0</v>
      </c>
      <c r="D6" s="20" t="s">
        <v>45</v>
      </c>
      <c r="E6" s="10"/>
    </row>
    <row r="7" spans="1:5" ht="15.75">
      <c r="A7" s="38"/>
      <c r="B7" s="21" t="s">
        <v>16</v>
      </c>
      <c r="C7" s="38"/>
      <c r="D7" s="21" t="s">
        <v>16</v>
      </c>
      <c r="E7" s="7"/>
    </row>
    <row r="8" spans="1:5" ht="10.5" customHeight="1" thickBot="1">
      <c r="A8" s="39"/>
      <c r="B8" s="22"/>
      <c r="C8" s="39"/>
      <c r="D8" s="22"/>
      <c r="E8" s="11"/>
    </row>
    <row r="9" spans="1:5" s="5" customFormat="1" ht="18" customHeight="1" thickBot="1">
      <c r="A9" s="40" t="s">
        <v>30</v>
      </c>
      <c r="B9" s="23"/>
      <c r="C9" s="40" t="s">
        <v>31</v>
      </c>
      <c r="D9" s="41"/>
      <c r="E9" s="14"/>
    </row>
    <row r="10" spans="1:5" ht="15" customHeight="1">
      <c r="A10" s="42" t="s">
        <v>1</v>
      </c>
      <c r="B10" s="24">
        <f>3758594-748179</f>
        <v>3010415</v>
      </c>
      <c r="C10" s="42" t="s">
        <v>5</v>
      </c>
      <c r="D10" s="24">
        <v>9087065</v>
      </c>
      <c r="E10" s="8"/>
    </row>
    <row r="11" spans="1:5" ht="15" customHeight="1">
      <c r="A11" s="43" t="s">
        <v>2</v>
      </c>
      <c r="B11" s="17"/>
      <c r="C11" s="43" t="s">
        <v>6</v>
      </c>
      <c r="D11" s="27">
        <v>2500259</v>
      </c>
      <c r="E11" s="8"/>
    </row>
    <row r="12" spans="1:5" ht="15" customHeight="1">
      <c r="A12" s="43" t="s">
        <v>25</v>
      </c>
      <c r="B12" s="17">
        <v>1100000</v>
      </c>
      <c r="C12" s="44" t="s">
        <v>7</v>
      </c>
      <c r="D12" s="26">
        <v>7318302</v>
      </c>
      <c r="E12" s="8"/>
    </row>
    <row r="13" spans="1:5" ht="15" customHeight="1">
      <c r="A13" s="43" t="s">
        <v>26</v>
      </c>
      <c r="B13" s="17">
        <v>383097</v>
      </c>
      <c r="C13" s="43" t="s">
        <v>8</v>
      </c>
      <c r="D13" s="17">
        <v>438116</v>
      </c>
      <c r="E13" s="8"/>
    </row>
    <row r="14" spans="1:5" ht="15" customHeight="1">
      <c r="A14" s="43"/>
      <c r="B14" s="17"/>
      <c r="C14" s="44" t="s">
        <v>9</v>
      </c>
      <c r="D14" s="26">
        <v>159582</v>
      </c>
      <c r="E14" s="8"/>
    </row>
    <row r="15" spans="1:5" ht="15" customHeight="1">
      <c r="A15" s="48" t="s">
        <v>3</v>
      </c>
      <c r="B15" s="27"/>
      <c r="C15" s="44" t="s">
        <v>38</v>
      </c>
      <c r="D15" s="26">
        <f>294500+14624</f>
        <v>309124</v>
      </c>
      <c r="E15" s="8"/>
    </row>
    <row r="16" spans="1:5" ht="15" customHeight="1">
      <c r="A16" s="43" t="s">
        <v>27</v>
      </c>
      <c r="B16" s="17">
        <v>3994007</v>
      </c>
      <c r="C16" s="43"/>
      <c r="D16" s="54"/>
      <c r="E16" s="8"/>
    </row>
    <row r="17" spans="1:5" ht="15" customHeight="1">
      <c r="A17" s="43" t="s">
        <v>28</v>
      </c>
      <c r="B17" s="17">
        <v>38832</v>
      </c>
      <c r="D17" s="54"/>
      <c r="E17" s="8"/>
    </row>
    <row r="18" spans="1:5" ht="15" customHeight="1">
      <c r="A18" s="43" t="s">
        <v>29</v>
      </c>
      <c r="B18" s="17">
        <v>390300</v>
      </c>
      <c r="C18" s="46"/>
      <c r="D18" s="54"/>
      <c r="E18" s="8"/>
    </row>
    <row r="19" spans="1:5" ht="15" customHeight="1">
      <c r="A19" s="45" t="s">
        <v>51</v>
      </c>
      <c r="B19" s="17">
        <v>126657</v>
      </c>
      <c r="C19" s="46"/>
      <c r="D19" s="54"/>
      <c r="E19" s="8"/>
    </row>
    <row r="20" spans="1:6" ht="15" customHeight="1" thickBot="1">
      <c r="A20" s="44" t="s">
        <v>40</v>
      </c>
      <c r="B20" s="26">
        <v>8726889</v>
      </c>
      <c r="C20" s="46"/>
      <c r="D20" s="47"/>
      <c r="E20" s="8"/>
      <c r="F20" s="57"/>
    </row>
    <row r="21" spans="1:5" ht="18" customHeight="1" thickBot="1">
      <c r="A21" s="49" t="s">
        <v>47</v>
      </c>
      <c r="B21" s="28">
        <f>SUM(B10:B20)</f>
        <v>17770197</v>
      </c>
      <c r="C21" s="49" t="s">
        <v>49</v>
      </c>
      <c r="D21" s="28">
        <f>SUM(D10:D20)</f>
        <v>19812448</v>
      </c>
      <c r="E21" s="8"/>
    </row>
    <row r="22" spans="1:5" ht="15" customHeight="1">
      <c r="A22" s="48" t="s">
        <v>4</v>
      </c>
      <c r="B22" s="27">
        <v>2042251</v>
      </c>
      <c r="C22" s="43" t="s">
        <v>33</v>
      </c>
      <c r="D22" s="17">
        <v>1840000</v>
      </c>
      <c r="E22" s="8"/>
    </row>
    <row r="23" spans="1:5" ht="15" customHeight="1" thickBot="1">
      <c r="A23" s="43" t="s">
        <v>36</v>
      </c>
      <c r="B23" s="17">
        <v>1840000</v>
      </c>
      <c r="C23" s="43"/>
      <c r="D23" s="17"/>
      <c r="E23" s="9"/>
    </row>
    <row r="24" spans="1:5" s="5" customFormat="1" ht="18" customHeight="1" thickBot="1">
      <c r="A24" s="49" t="s">
        <v>24</v>
      </c>
      <c r="B24" s="28">
        <f>B21+B23+B22</f>
        <v>21652448</v>
      </c>
      <c r="C24" s="49" t="s">
        <v>23</v>
      </c>
      <c r="D24" s="28">
        <f>SUM(D21:D23)</f>
        <v>21652448</v>
      </c>
      <c r="E24" s="14"/>
    </row>
    <row r="25" spans="1:5" s="5" customFormat="1" ht="17.25" customHeight="1">
      <c r="A25" s="50" t="s">
        <v>34</v>
      </c>
      <c r="B25" s="24">
        <v>748179</v>
      </c>
      <c r="C25" s="45" t="s">
        <v>12</v>
      </c>
      <c r="D25" s="25">
        <v>9368654</v>
      </c>
      <c r="E25" s="14"/>
    </row>
    <row r="26" spans="1:5" ht="14.25" customHeight="1">
      <c r="A26" s="43" t="s">
        <v>10</v>
      </c>
      <c r="B26" s="17">
        <v>1460837</v>
      </c>
      <c r="C26" s="45" t="s">
        <v>13</v>
      </c>
      <c r="D26" s="25">
        <v>692645</v>
      </c>
      <c r="E26" s="8"/>
    </row>
    <row r="27" spans="1:5" ht="14.25" customHeight="1">
      <c r="A27" s="48" t="s">
        <v>11</v>
      </c>
      <c r="B27" s="27"/>
      <c r="C27" s="45" t="s">
        <v>14</v>
      </c>
      <c r="D27" s="25">
        <v>0</v>
      </c>
      <c r="E27" s="8"/>
    </row>
    <row r="28" spans="1:5" ht="15" customHeight="1">
      <c r="A28" s="45" t="s">
        <v>41</v>
      </c>
      <c r="B28" s="25">
        <v>3509793</v>
      </c>
      <c r="C28" s="51" t="s">
        <v>32</v>
      </c>
      <c r="D28" s="26">
        <v>3555078</v>
      </c>
      <c r="E28" s="8"/>
    </row>
    <row r="29" spans="1:5" ht="15" customHeight="1" thickBot="1">
      <c r="A29" s="45" t="s">
        <v>35</v>
      </c>
      <c r="B29" s="25">
        <v>0</v>
      </c>
      <c r="C29" s="51" t="s">
        <v>52</v>
      </c>
      <c r="D29" s="26">
        <v>80073</v>
      </c>
      <c r="E29" s="8"/>
    </row>
    <row r="30" spans="1:5" ht="18" customHeight="1" thickBot="1">
      <c r="A30" s="49" t="s">
        <v>48</v>
      </c>
      <c r="B30" s="28">
        <f>SUM(B25:B29)</f>
        <v>5718809</v>
      </c>
      <c r="C30" s="49" t="s">
        <v>50</v>
      </c>
      <c r="D30" s="28">
        <f>SUM(D25:D29)</f>
        <v>13696450</v>
      </c>
      <c r="E30" s="8"/>
    </row>
    <row r="31" spans="1:5" ht="15" customHeight="1" thickBot="1">
      <c r="A31" s="43" t="s">
        <v>46</v>
      </c>
      <c r="B31" s="17">
        <v>7979959</v>
      </c>
      <c r="C31" s="43" t="s">
        <v>33</v>
      </c>
      <c r="D31" s="17">
        <v>2318</v>
      </c>
      <c r="E31" s="8"/>
    </row>
    <row r="32" spans="1:5" ht="18" customHeight="1" thickBot="1">
      <c r="A32" s="49" t="s">
        <v>22</v>
      </c>
      <c r="B32" s="28">
        <f>SUM(B30:B31)</f>
        <v>13698768</v>
      </c>
      <c r="C32" s="49" t="s">
        <v>20</v>
      </c>
      <c r="D32" s="28">
        <f>SUM(D30:D31)</f>
        <v>13698768</v>
      </c>
      <c r="E32" s="8"/>
    </row>
    <row r="33" spans="1:5" ht="25.5" customHeight="1" thickBot="1">
      <c r="A33" s="52" t="s">
        <v>19</v>
      </c>
      <c r="B33" s="29">
        <f>B24+B32</f>
        <v>35351216</v>
      </c>
      <c r="C33" s="52" t="s">
        <v>21</v>
      </c>
      <c r="D33" s="29">
        <f>D24+D32</f>
        <v>35351216</v>
      </c>
      <c r="E33" s="8"/>
    </row>
    <row r="34" spans="1:5" ht="21" customHeight="1">
      <c r="A34" s="12"/>
      <c r="B34" s="53"/>
      <c r="E34" s="8"/>
    </row>
    <row r="35" ht="24" customHeight="1">
      <c r="E35" s="9"/>
    </row>
    <row r="37" ht="21" customHeight="1">
      <c r="E37" s="9"/>
    </row>
    <row r="38" ht="27.75" customHeight="1">
      <c r="E38" s="8"/>
    </row>
    <row r="39" ht="25.5" customHeight="1">
      <c r="E39" s="8"/>
    </row>
    <row r="40" ht="29.25" customHeight="1">
      <c r="E40" s="8"/>
    </row>
    <row r="41" spans="3:5" ht="21.75" customHeight="1">
      <c r="C41" s="46"/>
      <c r="D41" s="56"/>
      <c r="E41" s="8"/>
    </row>
    <row r="42" ht="25.5" customHeight="1">
      <c r="E42" s="8"/>
    </row>
    <row r="43" ht="15" customHeight="1">
      <c r="E43" s="8"/>
    </row>
    <row r="44" spans="1:5" ht="20.25" customHeight="1">
      <c r="A44" s="5"/>
      <c r="B44" s="30"/>
      <c r="C44" s="30"/>
      <c r="D44" s="30"/>
      <c r="E44" s="9"/>
    </row>
    <row r="45" spans="1:7" ht="21.75" customHeight="1">
      <c r="A45" s="16"/>
      <c r="B45" s="31"/>
      <c r="C45" s="31"/>
      <c r="D45" s="31"/>
      <c r="E45" s="15"/>
      <c r="F45" s="5"/>
      <c r="G45" s="5"/>
    </row>
    <row r="46" spans="1:4" s="5" customFormat="1" ht="29.25" customHeight="1">
      <c r="A46"/>
      <c r="B46" s="18"/>
      <c r="C46" s="18" t="s">
        <v>15</v>
      </c>
      <c r="D46" s="46"/>
    </row>
    <row r="47" spans="1:5" s="16" customFormat="1" ht="25.5" customHeight="1">
      <c r="A47"/>
      <c r="B47" s="18"/>
      <c r="C47" s="18"/>
      <c r="D47" s="46"/>
      <c r="E47" s="13"/>
    </row>
    <row r="48" spans="4:5" ht="25.5" customHeight="1">
      <c r="D48" s="46"/>
      <c r="E48" s="12"/>
    </row>
    <row r="49" spans="4:9" ht="25.5" customHeight="1">
      <c r="D49" s="46"/>
      <c r="E49" s="12"/>
      <c r="H49" s="1"/>
      <c r="I49" s="1"/>
    </row>
    <row r="50" spans="4:9" ht="25.5" customHeight="1">
      <c r="D50" s="46"/>
      <c r="E50" s="12"/>
      <c r="H50" s="1"/>
      <c r="I50" s="1"/>
    </row>
    <row r="51" spans="5:9" ht="25.5" customHeight="1">
      <c r="E51" s="12"/>
      <c r="H51" s="1"/>
      <c r="I51" s="1"/>
    </row>
    <row r="52" ht="25.5" customHeight="1">
      <c r="E52" s="12"/>
    </row>
    <row r="53" ht="25.5" customHeight="1"/>
    <row r="54" ht="25.5" customHeight="1"/>
    <row r="55" ht="25.5" customHeight="1"/>
    <row r="56" ht="24" customHeight="1"/>
    <row r="57" ht="24" customHeight="1"/>
    <row r="58" ht="24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spans="1:2" ht="18.75" customHeight="1">
      <c r="A65" s="1"/>
      <c r="B65" s="32"/>
    </row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</sheetData>
  <sheetProtection/>
  <mergeCells count="2">
    <mergeCell ref="A1:D1"/>
    <mergeCell ref="A2:D2"/>
  </mergeCells>
  <printOptions/>
  <pageMargins left="0.4330708661417323" right="0.2362204724409449" top="0.984251968503937" bottom="0.31496062992125984" header="0.5118110236220472" footer="0.2362204724409449"/>
  <pageSetup firstPageNumber="23" useFirstPageNumber="1" horizontalDpi="600" verticalDpi="600" orientation="landscape" paperSize="9" scale="91" r:id="rId1"/>
  <headerFooter alignWithMargins="0">
    <oddHeader>&amp;RA költségvetési rendelettervezet 10. sz. melléklete</oddHeader>
  </headerFooter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="81" zoomScaleNormal="81" zoomScaleSheetLayoutView="100" zoomScalePageLayoutView="0" workbookViewId="0" topLeftCell="A1">
      <selection activeCell="E24" sqref="E24"/>
    </sheetView>
  </sheetViews>
  <sheetFormatPr defaultColWidth="8.796875" defaultRowHeight="15"/>
  <cols>
    <col min="1" max="1" width="4.8984375" style="0" customWidth="1"/>
    <col min="2" max="2" width="45.19921875" style="0" customWidth="1"/>
    <col min="3" max="3" width="22.8984375" style="18" customWidth="1"/>
    <col min="4" max="4" width="46.19921875" style="18" customWidth="1"/>
    <col min="5" max="5" width="25.5" style="18" customWidth="1"/>
    <col min="6" max="6" width="12.3984375" style="0" customWidth="1"/>
    <col min="7" max="7" width="9.8984375" style="0" bestFit="1" customWidth="1"/>
    <col min="9" max="9" width="7.5" style="0" customWidth="1"/>
  </cols>
  <sheetData>
    <row r="1" spans="2:10" ht="22.5" customHeight="1">
      <c r="B1" s="70" t="s">
        <v>43</v>
      </c>
      <c r="C1" s="70"/>
      <c r="D1" s="70"/>
      <c r="E1" s="70"/>
      <c r="F1" s="2"/>
      <c r="I1" s="1"/>
      <c r="J1" s="1"/>
    </row>
    <row r="2" spans="2:10" ht="20.25">
      <c r="B2" s="70" t="s">
        <v>17</v>
      </c>
      <c r="C2" s="70"/>
      <c r="D2" s="70"/>
      <c r="E2" s="70"/>
      <c r="F2" s="2"/>
      <c r="G2" s="3"/>
      <c r="H2" s="3"/>
      <c r="I2" s="4"/>
      <c r="J2" s="4"/>
    </row>
    <row r="3" spans="2:10" ht="16.5" customHeight="1" thickBot="1">
      <c r="B3" s="30"/>
      <c r="D3" s="32"/>
      <c r="E3" s="35" t="s">
        <v>18</v>
      </c>
      <c r="F3" s="6"/>
      <c r="G3" s="3"/>
      <c r="H3" s="3"/>
      <c r="I3" s="4"/>
      <c r="J3" s="4"/>
    </row>
    <row r="4" spans="1:9" ht="17.25" customHeight="1" thickBot="1">
      <c r="A4" s="66"/>
      <c r="B4" s="63" t="s">
        <v>53</v>
      </c>
      <c r="C4" s="64" t="s">
        <v>54</v>
      </c>
      <c r="D4" s="64" t="s">
        <v>55</v>
      </c>
      <c r="E4" s="65" t="s">
        <v>56</v>
      </c>
      <c r="F4" s="10"/>
      <c r="G4" s="3"/>
      <c r="H4" s="3"/>
      <c r="I4" s="4"/>
    </row>
    <row r="5" spans="1:6" s="59" customFormat="1" ht="33" customHeight="1" thickBot="1">
      <c r="A5" s="67">
        <v>1</v>
      </c>
      <c r="B5" s="60" t="s">
        <v>0</v>
      </c>
      <c r="C5" s="58" t="s">
        <v>58</v>
      </c>
      <c r="D5" s="60" t="s">
        <v>0</v>
      </c>
      <c r="E5" s="61" t="s">
        <v>57</v>
      </c>
      <c r="F5" s="62"/>
    </row>
    <row r="6" spans="1:6" s="5" customFormat="1" ht="18" customHeight="1" thickBot="1">
      <c r="A6" s="68">
        <v>2</v>
      </c>
      <c r="B6" s="40" t="s">
        <v>30</v>
      </c>
      <c r="C6" s="23"/>
      <c r="D6" s="40" t="s">
        <v>31</v>
      </c>
      <c r="E6" s="41"/>
      <c r="F6" s="14"/>
    </row>
    <row r="7" spans="1:6" ht="15" customHeight="1">
      <c r="A7" s="67">
        <v>3</v>
      </c>
      <c r="B7" s="42" t="s">
        <v>1</v>
      </c>
      <c r="C7" s="24">
        <f>3592176-620898</f>
        <v>2971278</v>
      </c>
      <c r="D7" s="42" t="s">
        <v>5</v>
      </c>
      <c r="E7" s="24">
        <f>769+9124543</f>
        <v>9125312</v>
      </c>
      <c r="F7" s="8"/>
    </row>
    <row r="8" spans="1:6" ht="15" customHeight="1">
      <c r="A8" s="68">
        <v>4</v>
      </c>
      <c r="B8" s="43" t="s">
        <v>2</v>
      </c>
      <c r="C8" s="17"/>
      <c r="D8" s="43" t="s">
        <v>6</v>
      </c>
      <c r="E8" s="27">
        <f>208+2509748</f>
        <v>2509956</v>
      </c>
      <c r="F8" s="8"/>
    </row>
    <row r="9" spans="1:6" ht="15" customHeight="1">
      <c r="A9" s="67">
        <v>5</v>
      </c>
      <c r="B9" s="43" t="s">
        <v>25</v>
      </c>
      <c r="C9" s="17">
        <v>1100000</v>
      </c>
      <c r="D9" s="44" t="s">
        <v>7</v>
      </c>
      <c r="E9" s="26">
        <f>7950+7501400+200-25000</f>
        <v>7484550</v>
      </c>
      <c r="F9" s="8"/>
    </row>
    <row r="10" spans="1:6" ht="15" customHeight="1">
      <c r="A10" s="68">
        <v>6</v>
      </c>
      <c r="B10" s="43" t="s">
        <v>26</v>
      </c>
      <c r="C10" s="17">
        <f>383097+10869</f>
        <v>393966</v>
      </c>
      <c r="D10" s="43" t="s">
        <v>8</v>
      </c>
      <c r="E10" s="17">
        <v>268414</v>
      </c>
      <c r="F10" s="8"/>
    </row>
    <row r="11" spans="1:6" ht="15" customHeight="1">
      <c r="A11" s="67">
        <v>7</v>
      </c>
      <c r="B11" s="43"/>
      <c r="C11" s="17"/>
      <c r="D11" s="44" t="s">
        <v>9</v>
      </c>
      <c r="E11" s="26">
        <v>159582</v>
      </c>
      <c r="F11" s="8"/>
    </row>
    <row r="12" spans="1:6" ht="15" customHeight="1">
      <c r="A12" s="68">
        <v>8</v>
      </c>
      <c r="B12" s="48" t="s">
        <v>3</v>
      </c>
      <c r="C12" s="27"/>
      <c r="D12" s="44" t="s">
        <v>38</v>
      </c>
      <c r="E12" s="26">
        <f>294500+14624-10565-8927-200+25000</f>
        <v>314432</v>
      </c>
      <c r="F12" s="8"/>
    </row>
    <row r="13" spans="1:6" ht="15" customHeight="1">
      <c r="A13" s="67">
        <v>9</v>
      </c>
      <c r="B13" s="43" t="s">
        <v>27</v>
      </c>
      <c r="C13" s="17">
        <f>3994007+75766</f>
        <v>4069773</v>
      </c>
      <c r="D13" s="43"/>
      <c r="E13" s="54"/>
      <c r="F13" s="8"/>
    </row>
    <row r="14" spans="1:6" ht="15" customHeight="1">
      <c r="A14" s="68">
        <v>10</v>
      </c>
      <c r="B14" s="43" t="s">
        <v>28</v>
      </c>
      <c r="C14" s="17">
        <v>38832</v>
      </c>
      <c r="E14" s="54"/>
      <c r="F14" s="8"/>
    </row>
    <row r="15" spans="1:6" ht="15" customHeight="1">
      <c r="A15" s="67">
        <v>11</v>
      </c>
      <c r="B15" s="43" t="s">
        <v>29</v>
      </c>
      <c r="C15" s="17">
        <v>390300</v>
      </c>
      <c r="D15" s="46"/>
      <c r="E15" s="54"/>
      <c r="F15" s="8"/>
    </row>
    <row r="16" spans="1:6" ht="15" customHeight="1">
      <c r="A16" s="68">
        <v>12</v>
      </c>
      <c r="B16" s="45" t="s">
        <v>51</v>
      </c>
      <c r="C16" s="17">
        <f>126657+24996</f>
        <v>151653</v>
      </c>
      <c r="D16" s="46"/>
      <c r="E16" s="54"/>
      <c r="F16" s="8"/>
    </row>
    <row r="17" spans="1:7" ht="15" customHeight="1" thickBot="1">
      <c r="A17" s="67">
        <v>13</v>
      </c>
      <c r="B17" s="44" t="s">
        <v>40</v>
      </c>
      <c r="C17" s="26">
        <v>8744193</v>
      </c>
      <c r="D17" s="46"/>
      <c r="E17" s="47"/>
      <c r="F17" s="8"/>
      <c r="G17" s="57"/>
    </row>
    <row r="18" spans="1:6" ht="18" customHeight="1" thickBot="1">
      <c r="A18" s="68">
        <v>14</v>
      </c>
      <c r="B18" s="49" t="s">
        <v>47</v>
      </c>
      <c r="C18" s="28">
        <f>SUM(C7:C17)</f>
        <v>17859995</v>
      </c>
      <c r="D18" s="49" t="s">
        <v>49</v>
      </c>
      <c r="E18" s="28">
        <f>SUM(E7:E17)</f>
        <v>19862246</v>
      </c>
      <c r="F18" s="8"/>
    </row>
    <row r="19" spans="1:6" ht="15" customHeight="1">
      <c r="A19" s="67">
        <v>15</v>
      </c>
      <c r="B19" s="48" t="s">
        <v>4</v>
      </c>
      <c r="C19" s="27">
        <v>2002251</v>
      </c>
      <c r="D19" s="43" t="s">
        <v>33</v>
      </c>
      <c r="E19" s="17">
        <v>1840000</v>
      </c>
      <c r="F19" s="8"/>
    </row>
    <row r="20" spans="1:6" ht="15" customHeight="1" thickBot="1">
      <c r="A20" s="68">
        <v>16</v>
      </c>
      <c r="B20" s="43" t="s">
        <v>36</v>
      </c>
      <c r="C20" s="17">
        <v>1840000</v>
      </c>
      <c r="D20" s="43"/>
      <c r="E20" s="17"/>
      <c r="F20" s="9"/>
    </row>
    <row r="21" spans="1:6" s="5" customFormat="1" ht="18" customHeight="1" thickBot="1">
      <c r="A21" s="67">
        <v>17</v>
      </c>
      <c r="B21" s="49" t="s">
        <v>24</v>
      </c>
      <c r="C21" s="28">
        <f>C18+C20+C19</f>
        <v>21702246</v>
      </c>
      <c r="D21" s="49" t="s">
        <v>23</v>
      </c>
      <c r="E21" s="28">
        <f>SUM(E18:E20)</f>
        <v>21702246</v>
      </c>
      <c r="F21" s="14"/>
    </row>
    <row r="22" spans="1:6" s="5" customFormat="1" ht="17.25" customHeight="1">
      <c r="A22" s="68">
        <v>18</v>
      </c>
      <c r="B22" s="50" t="s">
        <v>34</v>
      </c>
      <c r="C22" s="24">
        <f>620898</f>
        <v>620898</v>
      </c>
      <c r="D22" s="45" t="s">
        <v>12</v>
      </c>
      <c r="E22" s="25">
        <f>898+9485283</f>
        <v>9486181</v>
      </c>
      <c r="F22" s="14"/>
    </row>
    <row r="23" spans="1:6" ht="14.25" customHeight="1">
      <c r="A23" s="67">
        <v>19</v>
      </c>
      <c r="B23" s="43" t="s">
        <v>10</v>
      </c>
      <c r="C23" s="17">
        <v>1711211</v>
      </c>
      <c r="D23" s="45" t="s">
        <v>13</v>
      </c>
      <c r="E23" s="25">
        <f>300000+711278</f>
        <v>1011278</v>
      </c>
      <c r="F23" s="8"/>
    </row>
    <row r="24" spans="1:6" ht="14.25" customHeight="1">
      <c r="A24" s="68">
        <v>20</v>
      </c>
      <c r="B24" s="48" t="s">
        <v>11</v>
      </c>
      <c r="C24" s="27"/>
      <c r="D24" s="45" t="s">
        <v>14</v>
      </c>
      <c r="E24" s="25">
        <v>0</v>
      </c>
      <c r="F24" s="8"/>
    </row>
    <row r="25" spans="1:6" ht="15" customHeight="1">
      <c r="A25" s="67">
        <v>21</v>
      </c>
      <c r="B25" s="45" t="s">
        <v>41</v>
      </c>
      <c r="C25" s="25">
        <v>3509793</v>
      </c>
      <c r="D25" s="51" t="s">
        <v>32</v>
      </c>
      <c r="E25" s="26">
        <f>3555078-12169-898-300000</f>
        <v>3242011</v>
      </c>
      <c r="F25" s="8"/>
    </row>
    <row r="26" spans="1:6" ht="15" customHeight="1" thickBot="1">
      <c r="A26" s="68">
        <v>22</v>
      </c>
      <c r="B26" s="45" t="s">
        <v>35</v>
      </c>
      <c r="C26" s="25">
        <v>0</v>
      </c>
      <c r="D26" s="51" t="s">
        <v>52</v>
      </c>
      <c r="E26" s="26">
        <v>80073</v>
      </c>
      <c r="F26" s="8"/>
    </row>
    <row r="27" spans="1:6" ht="18" customHeight="1" thickBot="1">
      <c r="A27" s="67">
        <v>23</v>
      </c>
      <c r="B27" s="49" t="s">
        <v>48</v>
      </c>
      <c r="C27" s="28">
        <f>SUM(C22:C26)</f>
        <v>5841902</v>
      </c>
      <c r="D27" s="49" t="s">
        <v>50</v>
      </c>
      <c r="E27" s="28">
        <f>SUM(E22:E26)</f>
        <v>13819543</v>
      </c>
      <c r="F27" s="8"/>
    </row>
    <row r="28" spans="1:6" ht="15" customHeight="1" thickBot="1">
      <c r="A28" s="68">
        <v>24</v>
      </c>
      <c r="B28" s="43" t="s">
        <v>46</v>
      </c>
      <c r="C28" s="17">
        <v>7979959</v>
      </c>
      <c r="D28" s="43" t="s">
        <v>33</v>
      </c>
      <c r="E28" s="17">
        <v>2318</v>
      </c>
      <c r="F28" s="8"/>
    </row>
    <row r="29" spans="1:6" ht="18" customHeight="1" thickBot="1">
      <c r="A29" s="67">
        <v>25</v>
      </c>
      <c r="B29" s="49" t="s">
        <v>22</v>
      </c>
      <c r="C29" s="28">
        <f>SUM(C27:C28)</f>
        <v>13821861</v>
      </c>
      <c r="D29" s="49" t="s">
        <v>20</v>
      </c>
      <c r="E29" s="28">
        <f>SUM(E27:E28)</f>
        <v>13821861</v>
      </c>
      <c r="F29" s="8"/>
    </row>
    <row r="30" spans="1:6" ht="25.5" customHeight="1" thickBot="1">
      <c r="A30" s="69">
        <v>26</v>
      </c>
      <c r="B30" s="52" t="s">
        <v>19</v>
      </c>
      <c r="C30" s="29">
        <f>C21+C29</f>
        <v>35524107</v>
      </c>
      <c r="D30" s="52" t="s">
        <v>21</v>
      </c>
      <c r="E30" s="29">
        <f>E21+E29</f>
        <v>35524107</v>
      </c>
      <c r="F30" s="8"/>
    </row>
    <row r="31" spans="2:6" ht="21" customHeight="1">
      <c r="B31" s="12"/>
      <c r="C31" s="53"/>
      <c r="F31" s="8"/>
    </row>
    <row r="32" ht="24" customHeight="1">
      <c r="F32" s="9"/>
    </row>
    <row r="34" ht="21" customHeight="1">
      <c r="F34" s="9"/>
    </row>
    <row r="35" ht="27.75" customHeight="1">
      <c r="F35" s="8"/>
    </row>
    <row r="36" ht="25.5" customHeight="1">
      <c r="F36" s="8"/>
    </row>
    <row r="37" ht="29.25" customHeight="1">
      <c r="F37" s="8"/>
    </row>
    <row r="38" spans="4:6" ht="21.75" customHeight="1">
      <c r="D38" s="46"/>
      <c r="E38" s="56"/>
      <c r="F38" s="8"/>
    </row>
    <row r="39" ht="25.5" customHeight="1">
      <c r="F39" s="8"/>
    </row>
    <row r="40" ht="15" customHeight="1">
      <c r="F40" s="8"/>
    </row>
    <row r="41" spans="2:6" ht="20.25" customHeight="1">
      <c r="B41" s="5"/>
      <c r="C41" s="30"/>
      <c r="D41" s="30"/>
      <c r="E41" s="30"/>
      <c r="F41" s="9"/>
    </row>
    <row r="42" spans="2:8" ht="21.75" customHeight="1">
      <c r="B42" s="16"/>
      <c r="C42" s="31"/>
      <c r="D42" s="31"/>
      <c r="E42" s="31"/>
      <c r="F42" s="15"/>
      <c r="G42" s="5"/>
      <c r="H42" s="5"/>
    </row>
    <row r="43" spans="2:5" s="5" customFormat="1" ht="29.25" customHeight="1">
      <c r="B43"/>
      <c r="C43" s="18"/>
      <c r="D43" s="18" t="s">
        <v>15</v>
      </c>
      <c r="E43" s="46"/>
    </row>
    <row r="44" spans="2:6" s="16" customFormat="1" ht="25.5" customHeight="1">
      <c r="B44"/>
      <c r="C44" s="18"/>
      <c r="D44" s="18"/>
      <c r="E44" s="46"/>
      <c r="F44" s="13"/>
    </row>
    <row r="45" spans="5:6" ht="25.5" customHeight="1">
      <c r="E45" s="46"/>
      <c r="F45" s="12"/>
    </row>
    <row r="46" spans="5:10" ht="25.5" customHeight="1">
      <c r="E46" s="46"/>
      <c r="F46" s="12"/>
      <c r="I46" s="1"/>
      <c r="J46" s="1"/>
    </row>
    <row r="47" spans="5:10" ht="25.5" customHeight="1">
      <c r="E47" s="46"/>
      <c r="F47" s="12"/>
      <c r="I47" s="1"/>
      <c r="J47" s="1"/>
    </row>
    <row r="48" spans="6:10" ht="25.5" customHeight="1">
      <c r="F48" s="12"/>
      <c r="I48" s="1"/>
      <c r="J48" s="1"/>
    </row>
    <row r="49" ht="25.5" customHeight="1">
      <c r="F49" s="12"/>
    </row>
    <row r="50" ht="25.5" customHeight="1"/>
    <row r="51" ht="25.5" customHeight="1"/>
    <row r="52" ht="25.5" customHeight="1"/>
    <row r="53" ht="24" customHeight="1"/>
    <row r="54" ht="24" customHeight="1"/>
    <row r="55" ht="24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spans="1:10" s="18" customFormat="1" ht="18.75" customHeight="1">
      <c r="A62"/>
      <c r="B62" s="1"/>
      <c r="C62" s="32"/>
      <c r="F62"/>
      <c r="G62"/>
      <c r="H62"/>
      <c r="I62"/>
      <c r="J62"/>
    </row>
    <row r="63" spans="1:10" s="18" customFormat="1" ht="18.75" customHeight="1">
      <c r="A63"/>
      <c r="B63"/>
      <c r="F63"/>
      <c r="G63"/>
      <c r="H63"/>
      <c r="I63"/>
      <c r="J63"/>
    </row>
    <row r="64" spans="1:10" s="18" customFormat="1" ht="18.75" customHeight="1">
      <c r="A64"/>
      <c r="B64"/>
      <c r="F64"/>
      <c r="G64"/>
      <c r="H64"/>
      <c r="I64"/>
      <c r="J64"/>
    </row>
    <row r="65" spans="1:10" s="18" customFormat="1" ht="18.75" customHeight="1">
      <c r="A65"/>
      <c r="B65"/>
      <c r="F65"/>
      <c r="G65"/>
      <c r="H65"/>
      <c r="I65"/>
      <c r="J65"/>
    </row>
    <row r="66" spans="1:10" s="18" customFormat="1" ht="18.75" customHeight="1">
      <c r="A66"/>
      <c r="B66"/>
      <c r="F66"/>
      <c r="G66"/>
      <c r="H66"/>
      <c r="I66"/>
      <c r="J66"/>
    </row>
    <row r="67" spans="1:10" s="18" customFormat="1" ht="18.75" customHeight="1">
      <c r="A67"/>
      <c r="B67"/>
      <c r="F67"/>
      <c r="G67"/>
      <c r="H67"/>
      <c r="I67"/>
      <c r="J67"/>
    </row>
    <row r="68" spans="1:10" s="18" customFormat="1" ht="18.75" customHeight="1">
      <c r="A68"/>
      <c r="B68"/>
      <c r="F68"/>
      <c r="G68"/>
      <c r="H68"/>
      <c r="I68"/>
      <c r="J68"/>
    </row>
    <row r="69" spans="1:10" s="18" customFormat="1" ht="18.75" customHeight="1">
      <c r="A69"/>
      <c r="B69"/>
      <c r="F69"/>
      <c r="G69"/>
      <c r="H69"/>
      <c r="I69"/>
      <c r="J69"/>
    </row>
    <row r="70" spans="1:10" s="18" customFormat="1" ht="18.75" customHeight="1">
      <c r="A70"/>
      <c r="B70"/>
      <c r="F70"/>
      <c r="G70"/>
      <c r="H70"/>
      <c r="I70"/>
      <c r="J70"/>
    </row>
    <row r="71" spans="1:10" s="18" customFormat="1" ht="18.75" customHeight="1">
      <c r="A71"/>
      <c r="B71"/>
      <c r="F71"/>
      <c r="G71"/>
      <c r="H71"/>
      <c r="I71"/>
      <c r="J71"/>
    </row>
    <row r="72" spans="1:10" s="18" customFormat="1" ht="18.75" customHeight="1">
      <c r="A72"/>
      <c r="B72"/>
      <c r="F72"/>
      <c r="G72"/>
      <c r="H72"/>
      <c r="I72"/>
      <c r="J72"/>
    </row>
    <row r="73" spans="1:10" s="18" customFormat="1" ht="18.75" customHeight="1">
      <c r="A73"/>
      <c r="B73"/>
      <c r="F73"/>
      <c r="G73"/>
      <c r="H73"/>
      <c r="I73"/>
      <c r="J73"/>
    </row>
    <row r="74" spans="1:10" s="18" customFormat="1" ht="18.75" customHeight="1">
      <c r="A74"/>
      <c r="B74"/>
      <c r="F74"/>
      <c r="G74"/>
      <c r="H74"/>
      <c r="I74"/>
      <c r="J74"/>
    </row>
    <row r="75" spans="1:10" s="18" customFormat="1" ht="18.75" customHeight="1">
      <c r="A75"/>
      <c r="B75"/>
      <c r="F75"/>
      <c r="G75"/>
      <c r="H75"/>
      <c r="I75"/>
      <c r="J75"/>
    </row>
    <row r="76" spans="1:10" s="18" customFormat="1" ht="18.75" customHeight="1">
      <c r="A76"/>
      <c r="B76"/>
      <c r="F76"/>
      <c r="G76"/>
      <c r="H76"/>
      <c r="I76"/>
      <c r="J76"/>
    </row>
    <row r="77" spans="1:10" s="18" customFormat="1" ht="18.75" customHeight="1">
      <c r="A77"/>
      <c r="B77"/>
      <c r="F77"/>
      <c r="G77"/>
      <c r="H77"/>
      <c r="I77"/>
      <c r="J77"/>
    </row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</sheetData>
  <sheetProtection/>
  <mergeCells count="2">
    <mergeCell ref="B1:E1"/>
    <mergeCell ref="B2:E2"/>
  </mergeCells>
  <printOptions/>
  <pageMargins left="0.4330708661417323" right="0.2362204724409449" top="0.984251968503937" bottom="0.31496062992125984" header="0.5118110236220472" footer="0.2362204724409449"/>
  <pageSetup firstPageNumber="23" useFirstPageNumber="1" horizontalDpi="600" verticalDpi="600" orientation="landscape" paperSize="9" scale="91" r:id="rId1"/>
  <headerFooter alignWithMargins="0">
    <oddHeader>&amp;R...../...... (...... ......) önkormányzati rendelet 11.  melléklete</oddHead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BÉKÉS MEGYEI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Megyei Önkormányzat Békés</dc:creator>
  <cp:keywords/>
  <dc:description/>
  <cp:lastModifiedBy> </cp:lastModifiedBy>
  <cp:lastPrinted>2011-08-22T13:50:56Z</cp:lastPrinted>
  <dcterms:created xsi:type="dcterms:W3CDTF">2001-09-27T07:04:14Z</dcterms:created>
  <dcterms:modified xsi:type="dcterms:W3CDTF">2011-09-08T07:50:41Z</dcterms:modified>
  <cp:category/>
  <cp:version/>
  <cp:contentType/>
  <cp:contentStatus/>
</cp:coreProperties>
</file>